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OR HANIM\RTSA SABAH\RTSA 2024\PENERBITAN\"/>
    </mc:Choice>
  </mc:AlternateContent>
  <xr:revisionPtr revIDLastSave="0" documentId="13_ncr:1_{9CAC526C-D400-4705-8951-B1902386FE9C}" xr6:coauthVersionLast="36" xr6:coauthVersionMax="36" xr10:uidLastSave="{00000000-0000-0000-0000-000000000000}"/>
  <bookViews>
    <workbookView xWindow="0" yWindow="0" windowWidth="23040" windowHeight="11148" xr2:uid="{CB18B0A4-CB4A-463A-B561-6A369E762871}"/>
  </bookViews>
  <sheets>
    <sheet name="Statistik Ketibaan" sheetId="1" r:id="rId1"/>
  </sheets>
  <definedNames>
    <definedName name="_xlnm.Print_Area" localSheetId="0">'Statistik Ketibaan'!$A$1:$L$49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4" i="1"/>
  <c r="J44" i="1"/>
  <c r="K44" i="1"/>
  <c r="L44" i="1"/>
  <c r="K6" i="1" l="1"/>
  <c r="F39" i="1"/>
  <c r="L39" i="1" s="1"/>
  <c r="F25" i="1"/>
  <c r="L25" i="1" s="1"/>
  <c r="F22" i="1"/>
  <c r="L42" i="1"/>
  <c r="K25" i="1"/>
  <c r="L21" i="1"/>
  <c r="L18" i="1"/>
  <c r="L13" i="1"/>
  <c r="L6" i="1"/>
  <c r="L5" i="1"/>
  <c r="K5" i="1"/>
  <c r="G45" i="1"/>
  <c r="L45" i="1" s="1"/>
  <c r="G43" i="1"/>
  <c r="G5" i="1"/>
  <c r="G39" i="1"/>
  <c r="G25" i="1"/>
  <c r="G22" i="1"/>
  <c r="G18" i="1"/>
  <c r="F13" i="1"/>
  <c r="F5" i="1" s="1"/>
  <c r="G6" i="1"/>
  <c r="F6" i="1"/>
  <c r="F43" i="1" l="1"/>
  <c r="L43" i="1" s="1"/>
  <c r="L22" i="1"/>
  <c r="I6" i="1"/>
  <c r="J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5" i="1"/>
  <c r="J45" i="1"/>
  <c r="K4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C18" i="1"/>
  <c r="D18" i="1"/>
  <c r="D5" i="1" s="1"/>
  <c r="E18" i="1"/>
  <c r="E5" i="1" s="1"/>
  <c r="F18" i="1"/>
  <c r="B18" i="1"/>
  <c r="B5" i="1" s="1"/>
  <c r="J5" i="1" l="1"/>
  <c r="J18" i="1"/>
  <c r="H18" i="1"/>
  <c r="I18" i="1"/>
  <c r="C5" i="1"/>
  <c r="H5" i="1" s="1"/>
  <c r="K18" i="1"/>
  <c r="I5" i="1" l="1"/>
</calcChain>
</file>

<file path=xl/sharedStrings.xml><?xml version="1.0" encoding="utf-8"?>
<sst xmlns="http://schemas.openxmlformats.org/spreadsheetml/2006/main" count="46" uniqueCount="45">
  <si>
    <r>
      <t xml:space="preserve">Kewarganegaraan
</t>
    </r>
    <r>
      <rPr>
        <i/>
        <sz val="11"/>
        <color theme="0"/>
        <rFont val="Arial"/>
        <family val="2"/>
      </rPr>
      <t>Nationality</t>
    </r>
  </si>
  <si>
    <r>
      <t xml:space="preserve">Pelawat
</t>
    </r>
    <r>
      <rPr>
        <i/>
        <sz val="11"/>
        <color theme="0"/>
        <rFont val="Arial"/>
        <family val="2"/>
      </rPr>
      <t>Visitors</t>
    </r>
  </si>
  <si>
    <t>ASIA</t>
  </si>
  <si>
    <t>Brunei</t>
  </si>
  <si>
    <t>Philippines</t>
  </si>
  <si>
    <t>Indonesia</t>
  </si>
  <si>
    <t>Singapore</t>
  </si>
  <si>
    <t>Thailand</t>
  </si>
  <si>
    <t>Viet Nam</t>
  </si>
  <si>
    <t>China</t>
  </si>
  <si>
    <t>Japan</t>
  </si>
  <si>
    <t>India</t>
  </si>
  <si>
    <t>Pakistan</t>
  </si>
  <si>
    <t>Australia</t>
  </si>
  <si>
    <t>OCEANIA</t>
  </si>
  <si>
    <t>New Zealand</t>
  </si>
  <si>
    <t>United Kingdom &amp; Ireland</t>
  </si>
  <si>
    <t>Germany</t>
  </si>
  <si>
    <t>France</t>
  </si>
  <si>
    <t>Denmark</t>
  </si>
  <si>
    <t>Finland</t>
  </si>
  <si>
    <t>Norway</t>
  </si>
  <si>
    <t>Sweden</t>
  </si>
  <si>
    <t>Belgium &amp; Luxembourg</t>
  </si>
  <si>
    <t>Italy</t>
  </si>
  <si>
    <t>Switzerland</t>
  </si>
  <si>
    <t>Netherlands</t>
  </si>
  <si>
    <t>Russia</t>
  </si>
  <si>
    <t>United States America</t>
  </si>
  <si>
    <t>Canada</t>
  </si>
  <si>
    <r>
      <t xml:space="preserve">Jumlah pelawat Malaysia
</t>
    </r>
    <r>
      <rPr>
        <i/>
        <sz val="12"/>
        <color theme="0"/>
        <rFont val="Arial"/>
        <family val="2"/>
      </rPr>
      <t>Total Malaysian visitors</t>
    </r>
  </si>
  <si>
    <t>Chinese Taipei</t>
  </si>
  <si>
    <r>
      <t xml:space="preserve">Sumber: Lembaga Pelancongan Sabah (LPS)
</t>
    </r>
    <r>
      <rPr>
        <i/>
        <sz val="10"/>
        <color rgb="FF000000"/>
        <rFont val="Arial"/>
        <family val="2"/>
      </rPr>
      <t>Source: Sabah Tourism Board (STB)</t>
    </r>
  </si>
  <si>
    <r>
      <t xml:space="preserve">Jumlah pelawat asing
</t>
    </r>
    <r>
      <rPr>
        <i/>
        <sz val="12"/>
        <color theme="1"/>
        <rFont val="Arial"/>
        <family val="2"/>
      </rPr>
      <t>Total foreign visitors</t>
    </r>
  </si>
  <si>
    <r>
      <t xml:space="preserve">Korea Selatan / </t>
    </r>
    <r>
      <rPr>
        <i/>
        <sz val="12"/>
        <color theme="1"/>
        <rFont val="Arial"/>
        <family val="2"/>
      </rPr>
      <t>South Korea</t>
    </r>
  </si>
  <si>
    <r>
      <t xml:space="preserve">Lain-lain Eropah / </t>
    </r>
    <r>
      <rPr>
        <i/>
        <sz val="12"/>
        <color theme="1"/>
        <rFont val="Arial"/>
        <family val="2"/>
      </rPr>
      <t>Others Europe</t>
    </r>
  </si>
  <si>
    <r>
      <t xml:space="preserve">ASIA SELATAN / </t>
    </r>
    <r>
      <rPr>
        <i/>
        <sz val="12"/>
        <color rgb="FF4D0858"/>
        <rFont val="Arial"/>
        <family val="2"/>
      </rPr>
      <t>SOUTHEAST ASIA</t>
    </r>
  </si>
  <si>
    <r>
      <t xml:space="preserve">ASIA UTARA / </t>
    </r>
    <r>
      <rPr>
        <i/>
        <sz val="12"/>
        <color rgb="FF4D0858"/>
        <rFont val="Arial"/>
        <family val="2"/>
      </rPr>
      <t>NORTHEAST ASIA</t>
    </r>
  </si>
  <si>
    <r>
      <t xml:space="preserve">LAIN-LAIN ASIA / </t>
    </r>
    <r>
      <rPr>
        <i/>
        <sz val="12"/>
        <color rgb="FF4D0858"/>
        <rFont val="Arial"/>
        <family val="2"/>
      </rPr>
      <t>OTHERS ASIA</t>
    </r>
  </si>
  <si>
    <r>
      <t xml:space="preserve">TIMUR TENGAH / </t>
    </r>
    <r>
      <rPr>
        <b/>
        <i/>
        <sz val="12"/>
        <color rgb="FF4D0858"/>
        <rFont val="Arial"/>
        <family val="2"/>
      </rPr>
      <t>MIDDLE EAST</t>
    </r>
  </si>
  <si>
    <r>
      <t xml:space="preserve">EROPAH / </t>
    </r>
    <r>
      <rPr>
        <i/>
        <sz val="12"/>
        <color rgb="FF4D0858"/>
        <rFont val="Arial"/>
        <family val="2"/>
      </rPr>
      <t>EUROPE</t>
    </r>
  </si>
  <si>
    <r>
      <t xml:space="preserve">AMERIKA UTARA / </t>
    </r>
    <r>
      <rPr>
        <i/>
        <sz val="12"/>
        <color rgb="FF4D0858"/>
        <rFont val="Arial"/>
        <family val="2"/>
      </rPr>
      <t>NORTH AMERICA</t>
    </r>
  </si>
  <si>
    <r>
      <t xml:space="preserve"> LAIN-LAIN / </t>
    </r>
    <r>
      <rPr>
        <i/>
        <sz val="12"/>
        <color rgb="FF4D0858"/>
        <rFont val="Arial"/>
        <family val="2"/>
      </rPr>
      <t>OTHERS</t>
    </r>
  </si>
  <si>
    <r>
      <t xml:space="preserve">Jumlah ketibaan pelawat ke Sabah
</t>
    </r>
    <r>
      <rPr>
        <i/>
        <sz val="12"/>
        <rFont val="Arial"/>
        <family val="2"/>
      </rPr>
      <t>Total visitor arrivals to Sabah</t>
    </r>
  </si>
  <si>
    <r>
      <t xml:space="preserve">Perubahan peratusan tahunan (%)
</t>
    </r>
    <r>
      <rPr>
        <i/>
        <sz val="11"/>
        <color theme="0"/>
        <rFont val="Arial"/>
        <family val="2"/>
      </rPr>
      <t xml:space="preserve">Annual percentage change </t>
    </r>
    <r>
      <rPr>
        <b/>
        <sz val="11"/>
        <color theme="0"/>
        <rFont val="Arial"/>
        <family val="2"/>
      </rPr>
      <t>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</si>
</sst>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i/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4D0858"/>
      <name val="Arial"/>
      <family val="2"/>
    </font>
    <font>
      <i/>
      <sz val="12"/>
      <color rgb="FF4D0858"/>
      <name val="Arial"/>
      <family val="2"/>
    </font>
    <font>
      <b/>
      <i/>
      <sz val="12"/>
      <color rgb="FF4D085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705A75"/>
        <bgColor indexed="64"/>
      </patternFill>
    </fill>
    <fill>
      <patternFill patternType="solid">
        <fgColor rgb="FFFFED8A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201C69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201C69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rgb="FF705A75"/>
      </left>
      <right/>
      <top/>
      <bottom/>
      <diagonal/>
    </border>
    <border>
      <left style="thin">
        <color rgb="FF705A75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3" fontId="7" fillId="0" borderId="0" xfId="0" applyNumberFormat="1" applyFont="1" applyAlignment="1">
      <alignment horizontal="right" vertical="center" indent="1"/>
    </xf>
    <xf numFmtId="164" fontId="7" fillId="0" borderId="2" xfId="1" applyNumberFormat="1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6" fillId="2" borderId="0" xfId="0" applyFont="1" applyFill="1" applyAlignment="1">
      <alignment horizontal="left" vertical="center" wrapText="1" indent="1"/>
    </xf>
    <xf numFmtId="3" fontId="6" fillId="2" borderId="0" xfId="0" applyNumberFormat="1" applyFont="1" applyFill="1" applyAlignment="1">
      <alignment horizontal="right" vertical="center" indent="1"/>
    </xf>
    <xf numFmtId="164" fontId="6" fillId="2" borderId="1" xfId="1" applyNumberFormat="1" applyFont="1" applyFill="1" applyBorder="1" applyAlignment="1">
      <alignment horizontal="right" vertical="center" indent="1"/>
    </xf>
    <xf numFmtId="164" fontId="6" fillId="2" borderId="0" xfId="1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 wrapText="1"/>
    </xf>
    <xf numFmtId="164" fontId="7" fillId="0" borderId="0" xfId="1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7" fillId="0" borderId="7" xfId="1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164" fontId="13" fillId="0" borderId="0" xfId="1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right" vertical="center" indent="1"/>
    </xf>
    <xf numFmtId="164" fontId="13" fillId="0" borderId="2" xfId="1" applyNumberFormat="1" applyFont="1" applyBorder="1" applyAlignment="1">
      <alignment horizontal="right" vertical="center" indent="1"/>
    </xf>
    <xf numFmtId="0" fontId="3" fillId="3" borderId="3" xfId="0" applyFont="1" applyFill="1" applyBorder="1" applyAlignment="1">
      <alignment vertical="center" wrapText="1"/>
    </xf>
    <xf numFmtId="164" fontId="13" fillId="0" borderId="8" xfId="1" applyNumberFormat="1" applyFont="1" applyBorder="1" applyAlignment="1">
      <alignment horizontal="right" vertical="center" indent="1"/>
    </xf>
    <xf numFmtId="164" fontId="7" fillId="0" borderId="8" xfId="1" applyNumberFormat="1" applyFont="1" applyBorder="1" applyAlignment="1">
      <alignment horizontal="right" vertical="center" indent="1"/>
    </xf>
    <xf numFmtId="164" fontId="7" fillId="0" borderId="9" xfId="1" applyNumberFormat="1" applyFont="1" applyBorder="1" applyAlignment="1">
      <alignment horizontal="right" vertical="center" indent="1"/>
    </xf>
    <xf numFmtId="164" fontId="6" fillId="2" borderId="8" xfId="1" applyNumberFormat="1" applyFont="1" applyFill="1" applyBorder="1" applyAlignment="1">
      <alignment horizontal="right" vertical="center" indent="1"/>
    </xf>
    <xf numFmtId="0" fontId="9" fillId="3" borderId="0" xfId="0" applyFont="1" applyFill="1" applyAlignment="1">
      <alignment horizontal="left" vertical="center" wrapText="1" indent="1"/>
    </xf>
    <xf numFmtId="3" fontId="9" fillId="3" borderId="0" xfId="0" applyNumberFormat="1" applyFont="1" applyFill="1" applyAlignment="1">
      <alignment horizontal="right" vertical="center" indent="1"/>
    </xf>
    <xf numFmtId="164" fontId="9" fillId="3" borderId="1" xfId="1" applyNumberFormat="1" applyFont="1" applyFill="1" applyBorder="1" applyAlignment="1">
      <alignment horizontal="right" vertical="center" indent="1"/>
    </xf>
    <xf numFmtId="164" fontId="9" fillId="3" borderId="0" xfId="1" applyNumberFormat="1" applyFont="1" applyFill="1" applyBorder="1" applyAlignment="1">
      <alignment horizontal="right" vertical="center" indent="1"/>
    </xf>
    <xf numFmtId="0" fontId="17" fillId="4" borderId="0" xfId="0" applyFont="1" applyFill="1" applyAlignment="1">
      <alignment horizontal="left" vertical="center" wrapText="1" indent="1"/>
    </xf>
    <xf numFmtId="3" fontId="17" fillId="4" borderId="0" xfId="0" applyNumberFormat="1" applyFont="1" applyFill="1" applyAlignment="1">
      <alignment horizontal="right" vertical="center" indent="1"/>
    </xf>
    <xf numFmtId="164" fontId="17" fillId="4" borderId="1" xfId="1" applyNumberFormat="1" applyFont="1" applyFill="1" applyBorder="1" applyAlignment="1">
      <alignment horizontal="right" vertical="center" indent="1"/>
    </xf>
    <xf numFmtId="164" fontId="17" fillId="4" borderId="8" xfId="1" applyNumberFormat="1" applyFont="1" applyFill="1" applyBorder="1" applyAlignment="1">
      <alignment horizontal="right" vertical="center" indent="1"/>
    </xf>
    <xf numFmtId="164" fontId="17" fillId="4" borderId="0" xfId="1" applyNumberFormat="1" applyFont="1" applyFill="1" applyBorder="1" applyAlignment="1">
      <alignment horizontal="righ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horizontal="right" vertical="center" indent="1"/>
    </xf>
    <xf numFmtId="3" fontId="13" fillId="0" borderId="0" xfId="0" applyNumberFormat="1" applyFont="1" applyFill="1" applyBorder="1" applyAlignment="1">
      <alignment horizontal="right" vertical="center" indent="1"/>
    </xf>
    <xf numFmtId="3" fontId="13" fillId="0" borderId="6" xfId="0" applyNumberFormat="1" applyFont="1" applyFill="1" applyBorder="1" applyAlignment="1">
      <alignment horizontal="right" vertical="center" indent="1"/>
    </xf>
    <xf numFmtId="164" fontId="13" fillId="0" borderId="0" xfId="1" applyNumberFormat="1" applyFont="1" applyFill="1" applyBorder="1" applyAlignment="1">
      <alignment horizontal="right" vertical="center" indent="1"/>
    </xf>
    <xf numFmtId="164" fontId="13" fillId="0" borderId="8" xfId="1" applyNumberFormat="1" applyFont="1" applyFill="1" applyBorder="1" applyAlignment="1">
      <alignment horizontal="right" vertical="center" indent="1"/>
    </xf>
    <xf numFmtId="0" fontId="13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center" indent="2"/>
    </xf>
    <xf numFmtId="3" fontId="7" fillId="0" borderId="0" xfId="0" applyNumberFormat="1" applyFont="1" applyFill="1" applyAlignment="1">
      <alignment horizontal="right" vertical="center" indent="1"/>
    </xf>
    <xf numFmtId="0" fontId="7" fillId="0" borderId="0" xfId="0" applyFont="1" applyFill="1" applyAlignment="1">
      <alignment horizontal="right" vertical="center" indent="1"/>
    </xf>
    <xf numFmtId="3" fontId="7" fillId="0" borderId="6" xfId="0" applyNumberFormat="1" applyFont="1" applyFill="1" applyBorder="1" applyAlignment="1">
      <alignment horizontal="right" vertical="center" indent="1"/>
    </xf>
    <xf numFmtId="164" fontId="7" fillId="0" borderId="0" xfId="1" applyNumberFormat="1" applyFont="1" applyFill="1" applyBorder="1" applyAlignment="1">
      <alignment horizontal="right" vertical="center" indent="1"/>
    </xf>
    <xf numFmtId="164" fontId="7" fillId="0" borderId="8" xfId="1" applyNumberFormat="1" applyFont="1" applyFill="1" applyBorder="1" applyAlignment="1">
      <alignment horizontal="right" vertical="center" indent="1"/>
    </xf>
    <xf numFmtId="0" fontId="7" fillId="0" borderId="6" xfId="0" applyFont="1" applyFill="1" applyBorder="1" applyAlignment="1">
      <alignment horizontal="right" vertical="center" inden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ED8A"/>
      <color rgb="FF705A75"/>
      <color rgb="FF4D0858"/>
      <color rgb="FF421C5E"/>
      <color rgb="FF201C69"/>
      <color rgb="FFFF9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0</xdr:rowOff>
    </xdr:from>
    <xdr:to>
      <xdr:col>5</xdr:col>
      <xdr:colOff>696686</xdr:colOff>
      <xdr:row>2</xdr:row>
      <xdr:rowOff>97971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F9EAF29-E91A-449F-A7DE-5AE21F623A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62" b="7152"/>
        <a:stretch/>
      </xdr:blipFill>
      <xdr:spPr>
        <a:xfrm>
          <a:off x="54428" y="0"/>
          <a:ext cx="6074229" cy="685800"/>
        </a:xfrm>
        <a:prstGeom prst="rect">
          <a:avLst/>
        </a:prstGeom>
      </xdr:spPr>
    </xdr:pic>
    <xdr:clientData/>
  </xdr:twoCellAnchor>
  <xdr:oneCellAnchor>
    <xdr:from>
      <xdr:col>0</xdr:col>
      <xdr:colOff>571920</xdr:colOff>
      <xdr:row>0</xdr:row>
      <xdr:rowOff>137056</xdr:rowOff>
    </xdr:from>
    <xdr:ext cx="5292969" cy="59391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4CAB0C-FE42-4C5B-8603-938A2E192600}"/>
            </a:ext>
          </a:extLst>
        </xdr:cNvPr>
        <xdr:cNvSpPr txBox="1"/>
      </xdr:nvSpPr>
      <xdr:spPr>
        <a:xfrm>
          <a:off x="571920" y="137056"/>
          <a:ext cx="5292969" cy="593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AU" sz="1600" b="1">
              <a:latin typeface="Calisto MT" panose="02040603050505030304" pitchFamily="18" charset="0"/>
              <a:cs typeface="Arial" panose="020B0604020202020204" pitchFamily="34" charset="0"/>
            </a:rPr>
            <a:t>STATISTIK KETIBAAN PELAWAT SABAH</a:t>
          </a:r>
        </a:p>
        <a:p>
          <a:pPr algn="ctr"/>
          <a:r>
            <a:rPr lang="en-AU" sz="1600" i="1">
              <a:latin typeface="Calisto MT" panose="02040603050505030304" pitchFamily="18" charset="0"/>
              <a:cs typeface="Arial" panose="020B0604020202020204" pitchFamily="34" charset="0"/>
            </a:rPr>
            <a:t>SABAH VISITOR ARRIVALS STATISTICS</a:t>
          </a:r>
        </a:p>
        <a:p>
          <a:pPr algn="ctr"/>
          <a:endParaRPr lang="en-AU" sz="1100">
            <a:latin typeface="Calisto MT" panose="0204060305050503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AA750-665F-4CFA-9618-6633C7FA4071}">
  <dimension ref="A1:AG58"/>
  <sheetViews>
    <sheetView tabSelected="1" view="pageBreakPreview" zoomScale="93" zoomScaleNormal="70" zoomScaleSheetLayoutView="93" workbookViewId="0">
      <selection activeCell="Q8" sqref="Q8"/>
    </sheetView>
  </sheetViews>
  <sheetFormatPr defaultColWidth="9.109375" defaultRowHeight="13.8" x14ac:dyDescent="0.3"/>
  <cols>
    <col min="1" max="1" width="42.44140625" style="1" bestFit="1" customWidth="1"/>
    <col min="2" max="2" width="13.44140625" style="1" hidden="1" customWidth="1"/>
    <col min="3" max="4" width="11.6640625" style="1" customWidth="1"/>
    <col min="5" max="5" width="13.33203125" style="1" bestFit="1" customWidth="1"/>
    <col min="6" max="7" width="13.109375" style="1" customWidth="1"/>
    <col min="8" max="8" width="11.44140625" style="1" hidden="1" customWidth="1"/>
    <col min="9" max="9" width="12.5546875" style="1" customWidth="1"/>
    <col min="10" max="10" width="14.33203125" style="1" bestFit="1" customWidth="1"/>
    <col min="11" max="12" width="12.5546875" style="1" customWidth="1"/>
    <col min="13" max="16384" width="9.109375" style="1"/>
  </cols>
  <sheetData>
    <row r="1" spans="1:33" ht="45" customHeight="1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4"/>
    </row>
    <row r="2" spans="1:33" ht="0.75" customHeigh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3" ht="46.95" customHeight="1" x14ac:dyDescent="0.3">
      <c r="A3" s="56" t="s">
        <v>0</v>
      </c>
      <c r="B3" s="25" t="s">
        <v>1</v>
      </c>
      <c r="C3" s="58" t="s">
        <v>1</v>
      </c>
      <c r="D3" s="58"/>
      <c r="E3" s="58"/>
      <c r="F3" s="58"/>
      <c r="G3" s="59"/>
      <c r="H3" s="58" t="s">
        <v>44</v>
      </c>
      <c r="I3" s="58"/>
      <c r="J3" s="58"/>
      <c r="K3" s="58"/>
      <c r="L3" s="58"/>
      <c r="M3" s="14"/>
      <c r="W3" s="14"/>
    </row>
    <row r="4" spans="1:33" ht="20.100000000000001" customHeight="1" x14ac:dyDescent="0.3">
      <c r="A4" s="56"/>
      <c r="B4" s="39">
        <v>2019</v>
      </c>
      <c r="C4" s="40">
        <v>2020</v>
      </c>
      <c r="D4" s="40">
        <v>2021</v>
      </c>
      <c r="E4" s="40">
        <v>2022</v>
      </c>
      <c r="F4" s="40">
        <v>2023</v>
      </c>
      <c r="G4" s="41">
        <v>2024</v>
      </c>
      <c r="H4" s="40">
        <v>2020</v>
      </c>
      <c r="I4" s="40">
        <v>2021</v>
      </c>
      <c r="J4" s="40">
        <v>2022</v>
      </c>
      <c r="K4" s="40">
        <v>2023</v>
      </c>
      <c r="L4" s="40">
        <v>2024</v>
      </c>
      <c r="M4" s="14"/>
      <c r="AG4" s="14"/>
    </row>
    <row r="5" spans="1:33" s="3" customFormat="1" ht="25.2" customHeight="1" x14ac:dyDescent="0.3">
      <c r="A5" s="42" t="s">
        <v>2</v>
      </c>
      <c r="B5" s="43">
        <f>B6+B13+B18</f>
        <v>1343767</v>
      </c>
      <c r="C5" s="44">
        <f t="shared" ref="C5:E5" si="0">C6+C13+C18</f>
        <v>148181</v>
      </c>
      <c r="D5" s="43">
        <f t="shared" si="0"/>
        <v>5346</v>
      </c>
      <c r="E5" s="44">
        <f t="shared" si="0"/>
        <v>224865</v>
      </c>
      <c r="F5" s="44">
        <f>F6+F13+F18</f>
        <v>747687</v>
      </c>
      <c r="G5" s="45">
        <f>G6+G13+G18</f>
        <v>1131944</v>
      </c>
      <c r="H5" s="46">
        <f>(C5/B5-1)*100</f>
        <v>-89</v>
      </c>
      <c r="I5" s="47">
        <f t="shared" ref="I5:J20" si="1">(D5/C5-1)*100</f>
        <v>-96.4</v>
      </c>
      <c r="J5" s="46">
        <f t="shared" si="1"/>
        <v>4106.2</v>
      </c>
      <c r="K5" s="46">
        <f>(F5/E5-1)*100</f>
        <v>232.5</v>
      </c>
      <c r="L5" s="46">
        <f>(G5/F5-1)*100</f>
        <v>51.4</v>
      </c>
      <c r="M5" s="16"/>
      <c r="N5" s="16"/>
    </row>
    <row r="6" spans="1:33" s="3" customFormat="1" ht="25.2" customHeight="1" x14ac:dyDescent="0.3">
      <c r="A6" s="48" t="s">
        <v>36</v>
      </c>
      <c r="B6" s="43">
        <v>270224</v>
      </c>
      <c r="C6" s="43">
        <v>41215</v>
      </c>
      <c r="D6" s="43">
        <v>3250</v>
      </c>
      <c r="E6" s="43">
        <v>151537</v>
      </c>
      <c r="F6" s="43">
        <f>F7+F8+F9+F10+F11+F12</f>
        <v>429744</v>
      </c>
      <c r="G6" s="45">
        <f>G7+G8+G9+G10+G11+G12</f>
        <v>433562</v>
      </c>
      <c r="H6" s="46">
        <f t="shared" ref="H6:H45" si="2">(C6/B6-1)*100</f>
        <v>-84.7</v>
      </c>
      <c r="I6" s="47">
        <f t="shared" si="1"/>
        <v>-92.1</v>
      </c>
      <c r="J6" s="46">
        <f t="shared" si="1"/>
        <v>4562.7</v>
      </c>
      <c r="K6" s="46">
        <f>(F6/E6-1)*100</f>
        <v>183.6</v>
      </c>
      <c r="L6" s="46">
        <f>(G6/F6-1)*100</f>
        <v>0.9</v>
      </c>
      <c r="M6" s="16"/>
      <c r="N6" s="16"/>
      <c r="O6" s="16"/>
    </row>
    <row r="7" spans="1:33" s="3" customFormat="1" ht="25.2" customHeight="1" x14ac:dyDescent="0.3">
      <c r="A7" s="49" t="s">
        <v>3</v>
      </c>
      <c r="B7" s="50">
        <v>78605</v>
      </c>
      <c r="C7" s="50">
        <v>5494</v>
      </c>
      <c r="D7" s="51">
        <v>47</v>
      </c>
      <c r="E7" s="50">
        <v>76664</v>
      </c>
      <c r="F7" s="50">
        <v>266981</v>
      </c>
      <c r="G7" s="52">
        <v>246532</v>
      </c>
      <c r="H7" s="53">
        <f t="shared" si="2"/>
        <v>-93</v>
      </c>
      <c r="I7" s="54">
        <f t="shared" si="1"/>
        <v>-99.1</v>
      </c>
      <c r="J7" s="53">
        <f t="shared" si="1"/>
        <v>163014.9</v>
      </c>
      <c r="K7" s="53">
        <f t="shared" ref="K7:K20" si="3">(F7/E7-1)*100</f>
        <v>248.2</v>
      </c>
      <c r="L7" s="53">
        <v>-7.7</v>
      </c>
      <c r="M7" s="16"/>
      <c r="N7" s="16"/>
    </row>
    <row r="8" spans="1:33" s="3" customFormat="1" ht="25.2" customHeight="1" x14ac:dyDescent="0.3">
      <c r="A8" s="49" t="s">
        <v>4</v>
      </c>
      <c r="B8" s="50">
        <v>35284</v>
      </c>
      <c r="C8" s="50">
        <v>7278</v>
      </c>
      <c r="D8" s="50">
        <v>1008</v>
      </c>
      <c r="E8" s="50">
        <v>11720</v>
      </c>
      <c r="F8" s="50">
        <v>26299</v>
      </c>
      <c r="G8" s="52">
        <v>30201</v>
      </c>
      <c r="H8" s="53">
        <f t="shared" si="2"/>
        <v>-79.400000000000006</v>
      </c>
      <c r="I8" s="54">
        <f t="shared" si="1"/>
        <v>-86.2</v>
      </c>
      <c r="J8" s="53">
        <f t="shared" si="1"/>
        <v>1062.7</v>
      </c>
      <c r="K8" s="53">
        <f t="shared" si="3"/>
        <v>124.4</v>
      </c>
      <c r="L8" s="53">
        <v>14.8</v>
      </c>
      <c r="M8" s="16"/>
      <c r="N8" s="16"/>
    </row>
    <row r="9" spans="1:33" s="3" customFormat="1" ht="25.2" customHeight="1" x14ac:dyDescent="0.3">
      <c r="A9" s="49" t="s">
        <v>5</v>
      </c>
      <c r="B9" s="50">
        <v>115879</v>
      </c>
      <c r="C9" s="50">
        <v>22790</v>
      </c>
      <c r="D9" s="50">
        <v>1845</v>
      </c>
      <c r="E9" s="50">
        <v>35982</v>
      </c>
      <c r="F9" s="50">
        <v>91917</v>
      </c>
      <c r="G9" s="52">
        <v>115318</v>
      </c>
      <c r="H9" s="53">
        <f t="shared" si="2"/>
        <v>-80.3</v>
      </c>
      <c r="I9" s="54">
        <f t="shared" si="1"/>
        <v>-91.9</v>
      </c>
      <c r="J9" s="53">
        <f t="shared" si="1"/>
        <v>1850.2</v>
      </c>
      <c r="K9" s="53">
        <f t="shared" si="3"/>
        <v>155.5</v>
      </c>
      <c r="L9" s="53">
        <v>25.5</v>
      </c>
    </row>
    <row r="10" spans="1:33" s="3" customFormat="1" ht="25.2" customHeight="1" x14ac:dyDescent="0.3">
      <c r="A10" s="49" t="s">
        <v>6</v>
      </c>
      <c r="B10" s="50">
        <v>34435</v>
      </c>
      <c r="C10" s="50">
        <v>4357</v>
      </c>
      <c r="D10" s="51">
        <v>181</v>
      </c>
      <c r="E10" s="50">
        <v>23572</v>
      </c>
      <c r="F10" s="50">
        <v>38502</v>
      </c>
      <c r="G10" s="52">
        <v>35106</v>
      </c>
      <c r="H10" s="53">
        <f t="shared" si="2"/>
        <v>-87.3</v>
      </c>
      <c r="I10" s="54">
        <f t="shared" si="1"/>
        <v>-95.8</v>
      </c>
      <c r="J10" s="53">
        <f t="shared" si="1"/>
        <v>12923.2</v>
      </c>
      <c r="K10" s="53">
        <f t="shared" si="3"/>
        <v>63.3</v>
      </c>
      <c r="L10" s="53">
        <v>-8.8000000000000007</v>
      </c>
      <c r="M10" s="16"/>
    </row>
    <row r="11" spans="1:33" s="3" customFormat="1" ht="25.2" customHeight="1" x14ac:dyDescent="0.3">
      <c r="A11" s="49" t="s">
        <v>7</v>
      </c>
      <c r="B11" s="50">
        <v>4738</v>
      </c>
      <c r="C11" s="51">
        <v>960</v>
      </c>
      <c r="D11" s="51">
        <v>120</v>
      </c>
      <c r="E11" s="50">
        <v>2685</v>
      </c>
      <c r="F11" s="50">
        <v>4404</v>
      </c>
      <c r="G11" s="52">
        <v>4340</v>
      </c>
      <c r="H11" s="53">
        <f t="shared" si="2"/>
        <v>-79.7</v>
      </c>
      <c r="I11" s="54">
        <f t="shared" si="1"/>
        <v>-87.5</v>
      </c>
      <c r="J11" s="53">
        <f t="shared" si="1"/>
        <v>2137.5</v>
      </c>
      <c r="K11" s="53">
        <f t="shared" si="3"/>
        <v>64</v>
      </c>
      <c r="L11" s="53">
        <v>-1.5</v>
      </c>
      <c r="M11" s="16"/>
    </row>
    <row r="12" spans="1:33" s="3" customFormat="1" ht="25.2" customHeight="1" x14ac:dyDescent="0.3">
      <c r="A12" s="49" t="s">
        <v>8</v>
      </c>
      <c r="B12" s="50">
        <v>1283</v>
      </c>
      <c r="C12" s="51">
        <v>336</v>
      </c>
      <c r="D12" s="51">
        <v>49</v>
      </c>
      <c r="E12" s="51">
        <v>914</v>
      </c>
      <c r="F12" s="51">
        <v>1641</v>
      </c>
      <c r="G12" s="55">
        <v>2065</v>
      </c>
      <c r="H12" s="53">
        <f t="shared" si="2"/>
        <v>-73.8</v>
      </c>
      <c r="I12" s="54">
        <f t="shared" si="1"/>
        <v>-85.4</v>
      </c>
      <c r="J12" s="53">
        <f t="shared" si="1"/>
        <v>1765.3</v>
      </c>
      <c r="K12" s="53">
        <f t="shared" si="3"/>
        <v>79.5</v>
      </c>
      <c r="L12" s="53">
        <v>25.8</v>
      </c>
      <c r="M12" s="16"/>
    </row>
    <row r="13" spans="1:33" s="3" customFormat="1" ht="25.2" customHeight="1" x14ac:dyDescent="0.3">
      <c r="A13" s="48" t="s">
        <v>37</v>
      </c>
      <c r="B13" s="43">
        <v>1065211</v>
      </c>
      <c r="C13" s="43">
        <v>105478</v>
      </c>
      <c r="D13" s="43">
        <v>1482</v>
      </c>
      <c r="E13" s="43">
        <v>68021</v>
      </c>
      <c r="F13" s="43">
        <f>F14+F15+F16+F17</f>
        <v>310177</v>
      </c>
      <c r="G13" s="45">
        <v>686894</v>
      </c>
      <c r="H13" s="46">
        <f t="shared" si="2"/>
        <v>-90.1</v>
      </c>
      <c r="I13" s="47">
        <f t="shared" si="1"/>
        <v>-98.6</v>
      </c>
      <c r="J13" s="46">
        <f t="shared" si="1"/>
        <v>4489.8</v>
      </c>
      <c r="K13" s="46">
        <f t="shared" si="3"/>
        <v>356</v>
      </c>
      <c r="L13" s="46">
        <f>(G13/F13-1)*100</f>
        <v>121.5</v>
      </c>
      <c r="M13" s="16"/>
    </row>
    <row r="14" spans="1:33" s="3" customFormat="1" ht="25.2" customHeight="1" x14ac:dyDescent="0.3">
      <c r="A14" s="4" t="s">
        <v>9</v>
      </c>
      <c r="B14" s="5">
        <v>598566</v>
      </c>
      <c r="C14" s="5">
        <v>46129</v>
      </c>
      <c r="D14" s="7">
        <v>731</v>
      </c>
      <c r="E14" s="5">
        <v>6463</v>
      </c>
      <c r="F14" s="5">
        <v>78690</v>
      </c>
      <c r="G14" s="18">
        <v>453600</v>
      </c>
      <c r="H14" s="13">
        <f t="shared" si="2"/>
        <v>-92.3</v>
      </c>
      <c r="I14" s="27">
        <f t="shared" si="1"/>
        <v>-98.4</v>
      </c>
      <c r="J14" s="13">
        <f t="shared" si="1"/>
        <v>784.1</v>
      </c>
      <c r="K14" s="13">
        <f t="shared" si="3"/>
        <v>1117.5</v>
      </c>
      <c r="L14" s="13">
        <v>476.4</v>
      </c>
      <c r="M14" s="16"/>
    </row>
    <row r="15" spans="1:33" s="3" customFormat="1" ht="25.2" customHeight="1" x14ac:dyDescent="0.3">
      <c r="A15" s="4" t="s">
        <v>10</v>
      </c>
      <c r="B15" s="5">
        <v>24435</v>
      </c>
      <c r="C15" s="5">
        <v>4095</v>
      </c>
      <c r="D15" s="7">
        <v>270</v>
      </c>
      <c r="E15" s="5">
        <v>4413</v>
      </c>
      <c r="F15" s="5">
        <v>9796</v>
      </c>
      <c r="G15" s="18">
        <v>12510</v>
      </c>
      <c r="H15" s="13">
        <f t="shared" si="2"/>
        <v>-83.2</v>
      </c>
      <c r="I15" s="27">
        <f t="shared" si="1"/>
        <v>-93.4</v>
      </c>
      <c r="J15" s="13">
        <f t="shared" si="1"/>
        <v>1534.4</v>
      </c>
      <c r="K15" s="13">
        <f t="shared" si="3"/>
        <v>122</v>
      </c>
      <c r="L15" s="13">
        <v>27.7</v>
      </c>
      <c r="M15" s="16"/>
    </row>
    <row r="16" spans="1:33" s="3" customFormat="1" ht="25.2" customHeight="1" x14ac:dyDescent="0.3">
      <c r="A16" s="4" t="s">
        <v>31</v>
      </c>
      <c r="B16" s="5">
        <v>45550</v>
      </c>
      <c r="C16" s="5">
        <v>6985</v>
      </c>
      <c r="D16" s="7">
        <v>55</v>
      </c>
      <c r="E16" s="5">
        <v>1993</v>
      </c>
      <c r="F16" s="5">
        <v>22988</v>
      </c>
      <c r="G16" s="18">
        <v>28725</v>
      </c>
      <c r="H16" s="13">
        <f t="shared" si="2"/>
        <v>-84.7</v>
      </c>
      <c r="I16" s="27">
        <f t="shared" si="1"/>
        <v>-99.2</v>
      </c>
      <c r="J16" s="13">
        <f t="shared" si="1"/>
        <v>3523.6</v>
      </c>
      <c r="K16" s="13">
        <f t="shared" si="3"/>
        <v>1053.4000000000001</v>
      </c>
      <c r="L16" s="13">
        <v>25</v>
      </c>
      <c r="M16" s="16"/>
    </row>
    <row r="17" spans="1:14" s="3" customFormat="1" ht="25.2" customHeight="1" x14ac:dyDescent="0.3">
      <c r="A17" s="4" t="s">
        <v>34</v>
      </c>
      <c r="B17" s="5">
        <v>396660</v>
      </c>
      <c r="C17" s="5">
        <v>48269</v>
      </c>
      <c r="D17" s="7">
        <v>426</v>
      </c>
      <c r="E17" s="5">
        <v>55152</v>
      </c>
      <c r="F17" s="5">
        <v>198703</v>
      </c>
      <c r="G17" s="18">
        <v>192059</v>
      </c>
      <c r="H17" s="13">
        <f t="shared" si="2"/>
        <v>-87.8</v>
      </c>
      <c r="I17" s="27">
        <f t="shared" si="1"/>
        <v>-99.1</v>
      </c>
      <c r="J17" s="13">
        <f t="shared" si="1"/>
        <v>12846.5</v>
      </c>
      <c r="K17" s="13">
        <f t="shared" si="3"/>
        <v>260.3</v>
      </c>
      <c r="L17" s="13">
        <v>-3.3</v>
      </c>
      <c r="M17" s="16"/>
    </row>
    <row r="18" spans="1:14" s="3" customFormat="1" ht="25.2" customHeight="1" x14ac:dyDescent="0.3">
      <c r="A18" s="22" t="s">
        <v>38</v>
      </c>
      <c r="B18" s="19">
        <f>B19+B20</f>
        <v>8332</v>
      </c>
      <c r="C18" s="19">
        <f t="shared" ref="C18:F18" si="4">C19+C20</f>
        <v>1488</v>
      </c>
      <c r="D18" s="19">
        <f t="shared" si="4"/>
        <v>614</v>
      </c>
      <c r="E18" s="19">
        <f t="shared" si="4"/>
        <v>5307</v>
      </c>
      <c r="F18" s="19">
        <f t="shared" si="4"/>
        <v>7766</v>
      </c>
      <c r="G18" s="20">
        <f>G19+G20</f>
        <v>11488</v>
      </c>
      <c r="H18" s="21">
        <f t="shared" si="2"/>
        <v>-82.1</v>
      </c>
      <c r="I18" s="26">
        <f t="shared" si="1"/>
        <v>-58.7</v>
      </c>
      <c r="J18" s="21">
        <f t="shared" si="1"/>
        <v>764.3</v>
      </c>
      <c r="K18" s="21">
        <f t="shared" si="3"/>
        <v>46.3</v>
      </c>
      <c r="L18" s="21">
        <f>(G18/F18-1)*100</f>
        <v>47.9</v>
      </c>
      <c r="M18" s="16"/>
    </row>
    <row r="19" spans="1:14" s="3" customFormat="1" ht="25.2" customHeight="1" x14ac:dyDescent="0.3">
      <c r="A19" s="4" t="s">
        <v>11</v>
      </c>
      <c r="B19" s="5">
        <v>6548</v>
      </c>
      <c r="C19" s="5">
        <v>1077</v>
      </c>
      <c r="D19" s="7">
        <v>332</v>
      </c>
      <c r="E19" s="5">
        <v>3987</v>
      </c>
      <c r="F19" s="5">
        <v>5885</v>
      </c>
      <c r="G19" s="18">
        <v>9316</v>
      </c>
      <c r="H19" s="13">
        <f t="shared" si="2"/>
        <v>-83.6</v>
      </c>
      <c r="I19" s="27">
        <f t="shared" si="1"/>
        <v>-69.2</v>
      </c>
      <c r="J19" s="13">
        <f t="shared" si="1"/>
        <v>1100.9000000000001</v>
      </c>
      <c r="K19" s="13">
        <f t="shared" si="3"/>
        <v>47.6</v>
      </c>
      <c r="L19" s="13">
        <v>58.3</v>
      </c>
      <c r="M19" s="16"/>
    </row>
    <row r="20" spans="1:14" s="3" customFormat="1" ht="25.2" customHeight="1" x14ac:dyDescent="0.3">
      <c r="A20" s="4" t="s">
        <v>12</v>
      </c>
      <c r="B20" s="5">
        <v>1784</v>
      </c>
      <c r="C20" s="7">
        <v>411</v>
      </c>
      <c r="D20" s="7">
        <v>282</v>
      </c>
      <c r="E20" s="5">
        <v>1320</v>
      </c>
      <c r="F20" s="5">
        <v>1881</v>
      </c>
      <c r="G20" s="18">
        <v>2172</v>
      </c>
      <c r="H20" s="13">
        <f t="shared" si="2"/>
        <v>-77</v>
      </c>
      <c r="I20" s="27">
        <f t="shared" si="1"/>
        <v>-31.4</v>
      </c>
      <c r="J20" s="13">
        <f t="shared" si="1"/>
        <v>368.1</v>
      </c>
      <c r="K20" s="13">
        <f t="shared" si="3"/>
        <v>42.5</v>
      </c>
      <c r="L20" s="13">
        <v>15.5</v>
      </c>
      <c r="M20" s="16"/>
    </row>
    <row r="21" spans="1:14" s="3" customFormat="1" ht="25.2" customHeight="1" x14ac:dyDescent="0.3">
      <c r="A21" s="22" t="s">
        <v>39</v>
      </c>
      <c r="B21" s="19">
        <v>1740</v>
      </c>
      <c r="C21" s="23">
        <v>376</v>
      </c>
      <c r="D21" s="23">
        <v>86</v>
      </c>
      <c r="E21" s="19">
        <v>1588</v>
      </c>
      <c r="F21" s="19">
        <v>1625</v>
      </c>
      <c r="G21" s="20">
        <v>1765</v>
      </c>
      <c r="H21" s="21">
        <f t="shared" si="2"/>
        <v>-78.400000000000006</v>
      </c>
      <c r="I21" s="26">
        <f t="shared" ref="I21:I45" si="5">(D21/C21-1)*100</f>
        <v>-77.099999999999994</v>
      </c>
      <c r="J21" s="21">
        <f t="shared" ref="J21:J45" si="6">(E21/D21-1)*100</f>
        <v>1746.5</v>
      </c>
      <c r="K21" s="21">
        <f t="shared" ref="K21:K45" si="7">(F21/E21-1)*100</f>
        <v>2.2999999999999998</v>
      </c>
      <c r="L21" s="21">
        <f>(G21/F21-1)*100</f>
        <v>8.6</v>
      </c>
      <c r="M21" s="16"/>
    </row>
    <row r="22" spans="1:14" s="3" customFormat="1" ht="25.2" customHeight="1" x14ac:dyDescent="0.3">
      <c r="A22" s="22" t="s">
        <v>14</v>
      </c>
      <c r="B22" s="19">
        <v>22046</v>
      </c>
      <c r="C22" s="19">
        <v>5625</v>
      </c>
      <c r="D22" s="23">
        <v>172</v>
      </c>
      <c r="E22" s="19">
        <v>8753</v>
      </c>
      <c r="F22" s="19">
        <f>F23+F24</f>
        <v>20442</v>
      </c>
      <c r="G22" s="20">
        <f>G23+G24</f>
        <v>19106</v>
      </c>
      <c r="H22" s="21">
        <f t="shared" si="2"/>
        <v>-74.5</v>
      </c>
      <c r="I22" s="26">
        <f t="shared" si="5"/>
        <v>-96.9</v>
      </c>
      <c r="J22" s="21">
        <f t="shared" si="6"/>
        <v>4989</v>
      </c>
      <c r="K22" s="21">
        <f t="shared" si="7"/>
        <v>133.5</v>
      </c>
      <c r="L22" s="21">
        <f>(G22/F22-1)*100</f>
        <v>-6.5</v>
      </c>
      <c r="M22" s="16"/>
    </row>
    <row r="23" spans="1:14" s="3" customFormat="1" ht="25.2" customHeight="1" x14ac:dyDescent="0.3">
      <c r="A23" s="4" t="s">
        <v>13</v>
      </c>
      <c r="B23" s="5">
        <v>19354</v>
      </c>
      <c r="C23" s="5">
        <v>5020</v>
      </c>
      <c r="D23" s="7">
        <v>137</v>
      </c>
      <c r="E23" s="5">
        <v>7684</v>
      </c>
      <c r="F23" s="5">
        <v>17402</v>
      </c>
      <c r="G23" s="18">
        <v>16671</v>
      </c>
      <c r="H23" s="17">
        <f t="shared" si="2"/>
        <v>-74.099999999999994</v>
      </c>
      <c r="I23" s="27">
        <f t="shared" si="5"/>
        <v>-97.3</v>
      </c>
      <c r="J23" s="13">
        <f t="shared" si="6"/>
        <v>5508.8</v>
      </c>
      <c r="K23" s="13">
        <f t="shared" si="7"/>
        <v>126.5</v>
      </c>
      <c r="L23" s="13">
        <v>-4.2</v>
      </c>
    </row>
    <row r="24" spans="1:14" s="3" customFormat="1" ht="25.2" customHeight="1" x14ac:dyDescent="0.3">
      <c r="A24" s="4" t="s">
        <v>15</v>
      </c>
      <c r="B24" s="5">
        <v>2692</v>
      </c>
      <c r="C24" s="7">
        <v>605</v>
      </c>
      <c r="D24" s="7">
        <v>35</v>
      </c>
      <c r="E24" s="5">
        <v>1069</v>
      </c>
      <c r="F24" s="5">
        <v>3040</v>
      </c>
      <c r="G24" s="5">
        <v>2435</v>
      </c>
      <c r="H24" s="6">
        <f t="shared" si="2"/>
        <v>-77.5</v>
      </c>
      <c r="I24" s="28">
        <f t="shared" si="5"/>
        <v>-94.2</v>
      </c>
      <c r="J24" s="13">
        <f t="shared" si="6"/>
        <v>2954.3</v>
      </c>
      <c r="K24" s="13">
        <f t="shared" si="7"/>
        <v>184.4</v>
      </c>
      <c r="L24" s="13">
        <v>-19.899999999999999</v>
      </c>
    </row>
    <row r="25" spans="1:14" s="3" customFormat="1" ht="25.2" customHeight="1" x14ac:dyDescent="0.3">
      <c r="A25" s="22" t="s">
        <v>40</v>
      </c>
      <c r="B25" s="19">
        <v>69182</v>
      </c>
      <c r="C25" s="19">
        <v>17118</v>
      </c>
      <c r="D25" s="23">
        <v>830</v>
      </c>
      <c r="E25" s="19">
        <v>33180</v>
      </c>
      <c r="F25" s="19">
        <f>F26+F27+F28+F29+F30+F31+F32+F33+F34+F35+F36+F37+F38</f>
        <v>62479</v>
      </c>
      <c r="G25" s="19">
        <f>G26+G27+G28+G29+G30+G31+G32+G33+G34+G35+G36+G37+G38</f>
        <v>79588</v>
      </c>
      <c r="H25" s="24">
        <f t="shared" si="2"/>
        <v>-75.3</v>
      </c>
      <c r="I25" s="26">
        <f t="shared" si="5"/>
        <v>-95.2</v>
      </c>
      <c r="J25" s="21">
        <f t="shared" si="6"/>
        <v>3897.6</v>
      </c>
      <c r="K25" s="21">
        <f>(F25/E25-1)*100</f>
        <v>88.3</v>
      </c>
      <c r="L25" s="21">
        <f>(G25/F25-1)*100</f>
        <v>27.4</v>
      </c>
    </row>
    <row r="26" spans="1:14" s="3" customFormat="1" ht="25.2" customHeight="1" x14ac:dyDescent="0.3">
      <c r="A26" s="4" t="s">
        <v>16</v>
      </c>
      <c r="B26" s="5">
        <v>29575</v>
      </c>
      <c r="C26" s="5">
        <v>6767</v>
      </c>
      <c r="D26" s="7">
        <v>342</v>
      </c>
      <c r="E26" s="5">
        <v>13402</v>
      </c>
      <c r="F26" s="5">
        <v>24727</v>
      </c>
      <c r="G26" s="5">
        <v>27422</v>
      </c>
      <c r="H26" s="6">
        <f t="shared" si="2"/>
        <v>-77.099999999999994</v>
      </c>
      <c r="I26" s="27">
        <f t="shared" si="5"/>
        <v>-94.9</v>
      </c>
      <c r="J26" s="13">
        <f t="shared" si="6"/>
        <v>3818.7</v>
      </c>
      <c r="K26" s="13">
        <f t="shared" si="7"/>
        <v>84.5</v>
      </c>
      <c r="L26" s="13">
        <v>10.9</v>
      </c>
      <c r="M26" s="16"/>
      <c r="N26" s="16"/>
    </row>
    <row r="27" spans="1:14" s="3" customFormat="1" ht="25.2" customHeight="1" x14ac:dyDescent="0.3">
      <c r="A27" s="4" t="s">
        <v>17</v>
      </c>
      <c r="B27" s="5">
        <v>8534</v>
      </c>
      <c r="C27" s="5">
        <v>2782</v>
      </c>
      <c r="D27" s="7">
        <v>88</v>
      </c>
      <c r="E27" s="5">
        <v>3457</v>
      </c>
      <c r="F27" s="5">
        <v>6454</v>
      </c>
      <c r="G27" s="5">
        <v>7922</v>
      </c>
      <c r="H27" s="6">
        <f t="shared" si="2"/>
        <v>-67.400000000000006</v>
      </c>
      <c r="I27" s="27">
        <f t="shared" si="5"/>
        <v>-96.8</v>
      </c>
      <c r="J27" s="13">
        <f t="shared" si="6"/>
        <v>3828.4</v>
      </c>
      <c r="K27" s="13">
        <f t="shared" si="7"/>
        <v>86.7</v>
      </c>
      <c r="L27" s="13">
        <v>22.7</v>
      </c>
      <c r="M27" s="16"/>
      <c r="N27" s="16"/>
    </row>
    <row r="28" spans="1:14" s="3" customFormat="1" ht="25.2" customHeight="1" x14ac:dyDescent="0.3">
      <c r="A28" s="4" t="s">
        <v>18</v>
      </c>
      <c r="B28" s="5">
        <v>5219</v>
      </c>
      <c r="C28" s="7">
        <v>915</v>
      </c>
      <c r="D28" s="7">
        <v>125</v>
      </c>
      <c r="E28" s="5">
        <v>3064</v>
      </c>
      <c r="F28" s="5">
        <v>4854</v>
      </c>
      <c r="G28" s="5">
        <v>5921</v>
      </c>
      <c r="H28" s="6">
        <f t="shared" si="2"/>
        <v>-82.5</v>
      </c>
      <c r="I28" s="27">
        <f t="shared" si="5"/>
        <v>-86.3</v>
      </c>
      <c r="J28" s="13">
        <f t="shared" si="6"/>
        <v>2351.1999999999998</v>
      </c>
      <c r="K28" s="13">
        <f t="shared" si="7"/>
        <v>58.4</v>
      </c>
      <c r="L28" s="13">
        <v>22</v>
      </c>
      <c r="M28" s="16"/>
      <c r="N28" s="16"/>
    </row>
    <row r="29" spans="1:14" s="3" customFormat="1" ht="25.2" customHeight="1" x14ac:dyDescent="0.3">
      <c r="A29" s="4" t="s">
        <v>19</v>
      </c>
      <c r="B29" s="5">
        <v>1723</v>
      </c>
      <c r="C29" s="7">
        <v>527</v>
      </c>
      <c r="D29" s="7">
        <v>9</v>
      </c>
      <c r="E29" s="7">
        <v>770</v>
      </c>
      <c r="F29" s="5">
        <v>1667</v>
      </c>
      <c r="G29" s="5">
        <v>1774</v>
      </c>
      <c r="H29" s="6">
        <f t="shared" si="2"/>
        <v>-69.400000000000006</v>
      </c>
      <c r="I29" s="27">
        <f t="shared" si="5"/>
        <v>-98.3</v>
      </c>
      <c r="J29" s="13">
        <f t="shared" si="6"/>
        <v>8455.6</v>
      </c>
      <c r="K29" s="13">
        <f t="shared" si="7"/>
        <v>116.5</v>
      </c>
      <c r="L29" s="13">
        <v>6.4</v>
      </c>
      <c r="M29" s="16"/>
      <c r="N29" s="16"/>
    </row>
    <row r="30" spans="1:14" s="3" customFormat="1" ht="25.2" customHeight="1" x14ac:dyDescent="0.3">
      <c r="A30" s="4" t="s">
        <v>20</v>
      </c>
      <c r="B30" s="7">
        <v>539</v>
      </c>
      <c r="C30" s="7">
        <v>290</v>
      </c>
      <c r="D30" s="7">
        <v>3</v>
      </c>
      <c r="E30" s="7">
        <v>204</v>
      </c>
      <c r="F30" s="7">
        <v>454</v>
      </c>
      <c r="G30" s="7">
        <v>367</v>
      </c>
      <c r="H30" s="6">
        <f t="shared" si="2"/>
        <v>-46.2</v>
      </c>
      <c r="I30" s="27">
        <f t="shared" si="5"/>
        <v>-99</v>
      </c>
      <c r="J30" s="13">
        <f t="shared" si="6"/>
        <v>6700</v>
      </c>
      <c r="K30" s="13">
        <f t="shared" si="7"/>
        <v>122.5</v>
      </c>
      <c r="L30" s="13">
        <v>-19.2</v>
      </c>
      <c r="M30" s="16"/>
      <c r="N30" s="16"/>
    </row>
    <row r="31" spans="1:14" s="3" customFormat="1" ht="25.2" customHeight="1" x14ac:dyDescent="0.3">
      <c r="A31" s="4" t="s">
        <v>21</v>
      </c>
      <c r="B31" s="7">
        <v>643</v>
      </c>
      <c r="C31" s="7">
        <v>224</v>
      </c>
      <c r="D31" s="7">
        <v>16</v>
      </c>
      <c r="E31" s="7">
        <v>242</v>
      </c>
      <c r="F31" s="7">
        <v>467</v>
      </c>
      <c r="G31" s="7">
        <v>459</v>
      </c>
      <c r="H31" s="6">
        <f t="shared" si="2"/>
        <v>-65.2</v>
      </c>
      <c r="I31" s="27">
        <f t="shared" si="5"/>
        <v>-92.9</v>
      </c>
      <c r="J31" s="13">
        <f t="shared" si="6"/>
        <v>1412.5</v>
      </c>
      <c r="K31" s="13">
        <f t="shared" si="7"/>
        <v>93</v>
      </c>
      <c r="L31" s="13">
        <v>-1.7</v>
      </c>
      <c r="M31" s="16"/>
      <c r="N31" s="16"/>
    </row>
    <row r="32" spans="1:14" s="3" customFormat="1" ht="25.2" customHeight="1" x14ac:dyDescent="0.3">
      <c r="A32" s="4" t="s">
        <v>22</v>
      </c>
      <c r="B32" s="5">
        <v>1673</v>
      </c>
      <c r="C32" s="7">
        <v>549</v>
      </c>
      <c r="D32" s="7">
        <v>12</v>
      </c>
      <c r="E32" s="7">
        <v>540</v>
      </c>
      <c r="F32" s="5">
        <v>892</v>
      </c>
      <c r="G32" s="5">
        <v>910</v>
      </c>
      <c r="H32" s="6">
        <f t="shared" si="2"/>
        <v>-67.2</v>
      </c>
      <c r="I32" s="27">
        <f t="shared" si="5"/>
        <v>-97.8</v>
      </c>
      <c r="J32" s="13">
        <f t="shared" si="6"/>
        <v>4400</v>
      </c>
      <c r="K32" s="13">
        <f t="shared" si="7"/>
        <v>65.2</v>
      </c>
      <c r="L32" s="13">
        <v>2</v>
      </c>
      <c r="M32" s="16"/>
      <c r="N32" s="16"/>
    </row>
    <row r="33" spans="1:14" s="3" customFormat="1" ht="25.2" customHeight="1" x14ac:dyDescent="0.3">
      <c r="A33" s="4" t="s">
        <v>23</v>
      </c>
      <c r="B33" s="5">
        <v>1388</v>
      </c>
      <c r="C33" s="7">
        <v>287</v>
      </c>
      <c r="D33" s="7">
        <v>12</v>
      </c>
      <c r="E33" s="7">
        <v>824</v>
      </c>
      <c r="F33" s="5">
        <v>1557</v>
      </c>
      <c r="G33" s="5">
        <v>2428</v>
      </c>
      <c r="H33" s="6">
        <f t="shared" si="2"/>
        <v>-79.3</v>
      </c>
      <c r="I33" s="27">
        <f t="shared" si="5"/>
        <v>-95.8</v>
      </c>
      <c r="J33" s="13">
        <f t="shared" si="6"/>
        <v>6766.7</v>
      </c>
      <c r="K33" s="13">
        <f t="shared" si="7"/>
        <v>89</v>
      </c>
      <c r="L33" s="13">
        <v>55.9</v>
      </c>
      <c r="M33" s="16"/>
      <c r="N33" s="16"/>
    </row>
    <row r="34" spans="1:14" s="3" customFormat="1" ht="25.2" customHeight="1" x14ac:dyDescent="0.3">
      <c r="A34" s="4" t="s">
        <v>24</v>
      </c>
      <c r="B34" s="5">
        <v>2923</v>
      </c>
      <c r="C34" s="7">
        <v>460</v>
      </c>
      <c r="D34" s="7">
        <v>49</v>
      </c>
      <c r="E34" s="5">
        <v>1239</v>
      </c>
      <c r="F34" s="5">
        <v>3338</v>
      </c>
      <c r="G34" s="5">
        <v>5579</v>
      </c>
      <c r="H34" s="6">
        <f t="shared" si="2"/>
        <v>-84.3</v>
      </c>
      <c r="I34" s="27">
        <f t="shared" si="5"/>
        <v>-89.3</v>
      </c>
      <c r="J34" s="13">
        <f t="shared" si="6"/>
        <v>2428.6</v>
      </c>
      <c r="K34" s="13">
        <f t="shared" si="7"/>
        <v>169.4</v>
      </c>
      <c r="L34" s="13">
        <v>67.099999999999994</v>
      </c>
      <c r="M34" s="16"/>
      <c r="N34" s="16"/>
    </row>
    <row r="35" spans="1:14" s="3" customFormat="1" ht="25.2" customHeight="1" x14ac:dyDescent="0.3">
      <c r="A35" s="4" t="s">
        <v>25</v>
      </c>
      <c r="B35" s="5">
        <v>1850</v>
      </c>
      <c r="C35" s="7">
        <v>385</v>
      </c>
      <c r="D35" s="7">
        <v>10</v>
      </c>
      <c r="E35" s="5">
        <v>1021</v>
      </c>
      <c r="F35" s="5">
        <v>1751</v>
      </c>
      <c r="G35" s="5">
        <v>2035</v>
      </c>
      <c r="H35" s="6">
        <f t="shared" si="2"/>
        <v>-79.2</v>
      </c>
      <c r="I35" s="27">
        <f t="shared" si="5"/>
        <v>-97.4</v>
      </c>
      <c r="J35" s="13">
        <f t="shared" si="6"/>
        <v>10110</v>
      </c>
      <c r="K35" s="13">
        <f t="shared" si="7"/>
        <v>71.5</v>
      </c>
      <c r="L35" s="13">
        <v>16.2</v>
      </c>
      <c r="M35" s="16"/>
      <c r="N35" s="16"/>
    </row>
    <row r="36" spans="1:14" s="3" customFormat="1" ht="25.2" customHeight="1" x14ac:dyDescent="0.3">
      <c r="A36" s="4" t="s">
        <v>26</v>
      </c>
      <c r="B36" s="5">
        <v>4708</v>
      </c>
      <c r="C36" s="7">
        <v>854</v>
      </c>
      <c r="D36" s="7">
        <v>47</v>
      </c>
      <c r="E36" s="5">
        <v>2949</v>
      </c>
      <c r="F36" s="5">
        <v>5743</v>
      </c>
      <c r="G36" s="5">
        <v>5925</v>
      </c>
      <c r="H36" s="6">
        <f t="shared" si="2"/>
        <v>-81.900000000000006</v>
      </c>
      <c r="I36" s="27">
        <f t="shared" si="5"/>
        <v>-94.5</v>
      </c>
      <c r="J36" s="13">
        <f t="shared" si="6"/>
        <v>6174.5</v>
      </c>
      <c r="K36" s="13">
        <f t="shared" si="7"/>
        <v>94.7</v>
      </c>
      <c r="L36" s="13">
        <v>3.2</v>
      </c>
      <c r="M36" s="16"/>
      <c r="N36" s="16"/>
    </row>
    <row r="37" spans="1:14" s="3" customFormat="1" ht="25.2" customHeight="1" x14ac:dyDescent="0.3">
      <c r="A37" s="4" t="s">
        <v>27</v>
      </c>
      <c r="B37" s="5">
        <v>2087</v>
      </c>
      <c r="C37" s="7">
        <v>832</v>
      </c>
      <c r="D37" s="7">
        <v>15</v>
      </c>
      <c r="E37" s="7">
        <v>896</v>
      </c>
      <c r="F37" s="5">
        <v>1956</v>
      </c>
      <c r="G37" s="5">
        <v>3142</v>
      </c>
      <c r="H37" s="6">
        <f t="shared" si="2"/>
        <v>-60.1</v>
      </c>
      <c r="I37" s="27">
        <f t="shared" si="5"/>
        <v>-98.2</v>
      </c>
      <c r="J37" s="13">
        <f t="shared" si="6"/>
        <v>5873.3</v>
      </c>
      <c r="K37" s="13">
        <f t="shared" si="7"/>
        <v>118.3</v>
      </c>
      <c r="L37" s="13">
        <v>60.6</v>
      </c>
      <c r="M37" s="16"/>
      <c r="N37" s="16"/>
    </row>
    <row r="38" spans="1:14" s="3" customFormat="1" ht="25.2" customHeight="1" x14ac:dyDescent="0.3">
      <c r="A38" s="4" t="s">
        <v>35</v>
      </c>
      <c r="B38" s="5">
        <v>8320</v>
      </c>
      <c r="C38" s="5">
        <v>2246</v>
      </c>
      <c r="D38" s="7">
        <v>102</v>
      </c>
      <c r="E38" s="5">
        <v>4572</v>
      </c>
      <c r="F38" s="5">
        <v>8619</v>
      </c>
      <c r="G38" s="5">
        <v>15704</v>
      </c>
      <c r="H38" s="6">
        <f t="shared" si="2"/>
        <v>-73</v>
      </c>
      <c r="I38" s="27">
        <f t="shared" si="5"/>
        <v>-95.5</v>
      </c>
      <c r="J38" s="13">
        <f t="shared" si="6"/>
        <v>4382.3999999999996</v>
      </c>
      <c r="K38" s="13">
        <f t="shared" si="7"/>
        <v>88.5</v>
      </c>
      <c r="L38" s="13">
        <v>41.5</v>
      </c>
      <c r="M38" s="16"/>
      <c r="N38" s="16"/>
    </row>
    <row r="39" spans="1:14" s="3" customFormat="1" ht="25.2" customHeight="1" x14ac:dyDescent="0.3">
      <c r="A39" s="22" t="s">
        <v>41</v>
      </c>
      <c r="B39" s="19">
        <v>22383</v>
      </c>
      <c r="C39" s="19">
        <v>6046</v>
      </c>
      <c r="D39" s="23">
        <v>222</v>
      </c>
      <c r="E39" s="19">
        <v>7101</v>
      </c>
      <c r="F39" s="19">
        <f>F40+F41</f>
        <v>17557</v>
      </c>
      <c r="G39" s="19">
        <f>G40+G41</f>
        <v>20749</v>
      </c>
      <c r="H39" s="24">
        <f t="shared" si="2"/>
        <v>-73</v>
      </c>
      <c r="I39" s="26">
        <f t="shared" si="5"/>
        <v>-96.3</v>
      </c>
      <c r="J39" s="21">
        <f t="shared" si="6"/>
        <v>3098.6</v>
      </c>
      <c r="K39" s="21">
        <f t="shared" si="7"/>
        <v>147.19999999999999</v>
      </c>
      <c r="L39" s="21">
        <f>(G39/F39-1)*100</f>
        <v>18.2</v>
      </c>
      <c r="M39" s="16"/>
      <c r="N39" s="16"/>
    </row>
    <row r="40" spans="1:14" s="3" customFormat="1" ht="25.2" customHeight="1" x14ac:dyDescent="0.3">
      <c r="A40" s="4" t="s">
        <v>28</v>
      </c>
      <c r="B40" s="5">
        <v>16294</v>
      </c>
      <c r="C40" s="5">
        <v>4270</v>
      </c>
      <c r="D40" s="7">
        <v>177</v>
      </c>
      <c r="E40" s="5">
        <v>5260</v>
      </c>
      <c r="F40" s="5">
        <v>13102</v>
      </c>
      <c r="G40" s="5">
        <v>15171</v>
      </c>
      <c r="H40" s="6">
        <f t="shared" si="2"/>
        <v>-73.8</v>
      </c>
      <c r="I40" s="27">
        <f t="shared" si="5"/>
        <v>-95.9</v>
      </c>
      <c r="J40" s="13">
        <f t="shared" si="6"/>
        <v>2871.8</v>
      </c>
      <c r="K40" s="13">
        <f t="shared" si="7"/>
        <v>149.1</v>
      </c>
      <c r="L40" s="13">
        <v>15.8</v>
      </c>
      <c r="M40" s="16"/>
      <c r="N40" s="16"/>
    </row>
    <row r="41" spans="1:14" s="3" customFormat="1" ht="25.2" customHeight="1" x14ac:dyDescent="0.3">
      <c r="A41" s="4" t="s">
        <v>29</v>
      </c>
      <c r="B41" s="5">
        <v>6089</v>
      </c>
      <c r="C41" s="5">
        <v>1776</v>
      </c>
      <c r="D41" s="7">
        <v>45</v>
      </c>
      <c r="E41" s="5">
        <v>1841</v>
      </c>
      <c r="F41" s="5">
        <v>4455</v>
      </c>
      <c r="G41" s="5">
        <v>5578</v>
      </c>
      <c r="H41" s="6">
        <f t="shared" si="2"/>
        <v>-70.8</v>
      </c>
      <c r="I41" s="27">
        <f t="shared" si="5"/>
        <v>-97.5</v>
      </c>
      <c r="J41" s="13">
        <f t="shared" si="6"/>
        <v>3991.1</v>
      </c>
      <c r="K41" s="13">
        <f t="shared" si="7"/>
        <v>142</v>
      </c>
      <c r="L41" s="13">
        <v>25.2</v>
      </c>
      <c r="M41" s="16"/>
      <c r="N41" s="16"/>
    </row>
    <row r="42" spans="1:14" s="3" customFormat="1" ht="25.2" customHeight="1" x14ac:dyDescent="0.3">
      <c r="A42" s="22" t="s">
        <v>42</v>
      </c>
      <c r="B42" s="19">
        <v>10357</v>
      </c>
      <c r="C42" s="19">
        <v>2938</v>
      </c>
      <c r="D42" s="23">
        <v>630</v>
      </c>
      <c r="E42" s="19">
        <v>4614</v>
      </c>
      <c r="F42" s="19">
        <v>8685</v>
      </c>
      <c r="G42" s="19">
        <v>11396</v>
      </c>
      <c r="H42" s="24">
        <f t="shared" si="2"/>
        <v>-71.599999999999994</v>
      </c>
      <c r="I42" s="26">
        <f t="shared" si="5"/>
        <v>-78.599999999999994</v>
      </c>
      <c r="J42" s="21">
        <f t="shared" si="6"/>
        <v>632.4</v>
      </c>
      <c r="K42" s="21">
        <f t="shared" si="7"/>
        <v>88.2</v>
      </c>
      <c r="L42" s="21">
        <f>(G42/F42-1)*100</f>
        <v>31.2</v>
      </c>
      <c r="M42" s="16"/>
      <c r="N42" s="16"/>
    </row>
    <row r="43" spans="1:14" ht="45" customHeight="1" x14ac:dyDescent="0.3">
      <c r="A43" s="8" t="s">
        <v>33</v>
      </c>
      <c r="B43" s="9">
        <v>1469475</v>
      </c>
      <c r="C43" s="9">
        <v>180284</v>
      </c>
      <c r="D43" s="9">
        <v>7286</v>
      </c>
      <c r="E43" s="9">
        <v>280101</v>
      </c>
      <c r="F43" s="9">
        <f>F5+F21+F22+F25+F39+F42</f>
        <v>858475</v>
      </c>
      <c r="G43" s="9">
        <f>G5+G21+G22+G25+G39+G42</f>
        <v>1264548</v>
      </c>
      <c r="H43" s="10">
        <f t="shared" si="2"/>
        <v>-87.7</v>
      </c>
      <c r="I43" s="29">
        <f t="shared" si="5"/>
        <v>-96</v>
      </c>
      <c r="J43" s="11">
        <f t="shared" si="6"/>
        <v>3744.4</v>
      </c>
      <c r="K43" s="11">
        <f t="shared" si="7"/>
        <v>206.5</v>
      </c>
      <c r="L43" s="11">
        <f>(G43/F43-1)*100</f>
        <v>47.3</v>
      </c>
    </row>
    <row r="44" spans="1:14" ht="45" customHeight="1" x14ac:dyDescent="0.3">
      <c r="A44" s="30" t="s">
        <v>30</v>
      </c>
      <c r="B44" s="31">
        <v>2726428</v>
      </c>
      <c r="C44" s="31">
        <v>797176</v>
      </c>
      <c r="D44" s="31">
        <v>363901</v>
      </c>
      <c r="E44" s="31">
        <v>1447639</v>
      </c>
      <c r="F44" s="31">
        <v>1754797</v>
      </c>
      <c r="G44" s="31">
        <v>1882932</v>
      </c>
      <c r="H44" s="32">
        <f t="shared" si="2"/>
        <v>-70.8</v>
      </c>
      <c r="I44" s="32">
        <f t="shared" si="5"/>
        <v>-54.4</v>
      </c>
      <c r="J44" s="33">
        <f t="shared" si="6"/>
        <v>297.8</v>
      </c>
      <c r="K44" s="33">
        <f t="shared" si="7"/>
        <v>21.2</v>
      </c>
      <c r="L44" s="33">
        <f>(G44/F44-1)*100</f>
        <v>7.3</v>
      </c>
    </row>
    <row r="45" spans="1:14" ht="45" customHeight="1" x14ac:dyDescent="0.3">
      <c r="A45" s="34" t="s">
        <v>43</v>
      </c>
      <c r="B45" s="35">
        <v>4195903</v>
      </c>
      <c r="C45" s="35">
        <v>977460</v>
      </c>
      <c r="D45" s="35">
        <v>371187</v>
      </c>
      <c r="E45" s="35">
        <v>1727740</v>
      </c>
      <c r="F45" s="35">
        <v>2613272</v>
      </c>
      <c r="G45" s="35">
        <f>G43+G44</f>
        <v>3147480</v>
      </c>
      <c r="H45" s="36">
        <f t="shared" si="2"/>
        <v>-76.7</v>
      </c>
      <c r="I45" s="37">
        <f t="shared" si="5"/>
        <v>-62</v>
      </c>
      <c r="J45" s="38">
        <f t="shared" si="6"/>
        <v>365.5</v>
      </c>
      <c r="K45" s="38">
        <f t="shared" si="7"/>
        <v>51.3</v>
      </c>
      <c r="L45" s="38">
        <f>(G45/F45-1)*100</f>
        <v>20.399999999999999</v>
      </c>
    </row>
    <row r="46" spans="1:14" ht="3" customHeight="1" x14ac:dyDescent="0.3"/>
    <row r="47" spans="1:14" ht="30" customHeight="1" x14ac:dyDescent="0.3">
      <c r="A47" s="57" t="s">
        <v>32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2"/>
    </row>
    <row r="48" spans="1:14" x14ac:dyDescent="0.3">
      <c r="A48" s="2"/>
    </row>
    <row r="58" spans="14:14" x14ac:dyDescent="0.3">
      <c r="N58" s="15"/>
    </row>
  </sheetData>
  <mergeCells count="5">
    <mergeCell ref="A3:A4"/>
    <mergeCell ref="A47:K47"/>
    <mergeCell ref="C3:G3"/>
    <mergeCell ref="H3:L3"/>
    <mergeCell ref="A1:L1"/>
  </mergeCells>
  <pageMargins left="0.55118110236220474" right="0.23622047244094491" top="0.51181102362204722" bottom="0.51181102362204722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Statistik Ketibaan</vt:lpstr>
      <vt:lpstr>'Statistik Ketibaan'!Print_Area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2025-10-01T05:13:56Z</cp:lastPrinted>
  <dcterms:created xsi:type="dcterms:W3CDTF">2023-12-12T02:50:16Z</dcterms:created>
  <dcterms:modified xsi:type="dcterms:W3CDTF">2025-12-15T07:34:11Z</dcterms:modified>
</cp:coreProperties>
</file>