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1.34.85\h\BPPIB_Share\PEMBINAAN\QCS\2022\Q2 2022\Publication\6. Upload NEWSS\"/>
    </mc:Choice>
  </mc:AlternateContent>
  <bookViews>
    <workbookView xWindow="0" yWindow="0" windowWidth="20760" windowHeight="11190" tabRatio="884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6" sheetId="114" r:id="rId8"/>
    <sheet name="p23 Jadual 7" sheetId="64" r:id="rId9"/>
    <sheet name="Jad 5&amp;6 %changeguna unt carta2" sheetId="31" state="hidden" r:id="rId10"/>
    <sheet name="p24 Jadual 7" sheetId="88" r:id="rId11"/>
    <sheet name="p25 Jadual 8." sheetId="66" r:id="rId12"/>
    <sheet name="p26 Jadual 8." sheetId="90" r:id="rId13"/>
    <sheet name="p27 Jadual 8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5'!$A$1:$F$65</definedName>
    <definedName name="_xlnm.Print_Area" localSheetId="5">'p20 Jadual 6'!$A$1:$N$27</definedName>
    <definedName name="_xlnm.Print_Area" localSheetId="6">'p21 Jadual 6'!$A$1:$P$27</definedName>
    <definedName name="_xlnm.Print_Area" localSheetId="7">'p22 Jadual 6'!$A$1:$H$29</definedName>
    <definedName name="_xlnm.Print_Area" localSheetId="8">'p23 Jadual 7'!$A$1:$P$53</definedName>
    <definedName name="_xlnm.Print_Area" localSheetId="10">'p24 Jadual 7'!$A$1:$P$51</definedName>
    <definedName name="_xlnm.Print_Area" localSheetId="11">'p25 Jadual 8.'!$A$1:$G$71</definedName>
    <definedName name="_xlnm.Print_Area" localSheetId="12">'p26 Jadual 8.'!$A$1:$G$70</definedName>
    <definedName name="_xlnm.Print_Area" localSheetId="13">'p27 Jadual 8'!$A$1:$G$70</definedName>
    <definedName name="_xlnm.Print_Titles" localSheetId="8">'p23 Jadual 7'!$1:$8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4" i="31"/>
  <c r="J22" i="31"/>
  <c r="X31" i="13" l="1"/>
  <c r="J28" i="3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5" i="31"/>
  <c r="Q65" i="3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M2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H53" i="31" l="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E59" i="72"/>
  <c r="E59" i="107"/>
  <c r="D59" i="107"/>
  <c r="D59" i="72"/>
  <c r="C59" i="107"/>
  <c r="C59" i="72"/>
  <c r="H51" i="31" l="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H59" i="107"/>
  <c r="O21" i="107"/>
  <c r="T21" i="107" s="1"/>
  <c r="AA59" i="107"/>
  <c r="J59" i="72"/>
  <c r="O59" i="72"/>
  <c r="M59" i="72"/>
  <c r="H59" i="72"/>
  <c r="I59" i="72"/>
  <c r="N59" i="72"/>
  <c r="B59" i="72"/>
  <c r="B59" i="107"/>
  <c r="AC59" i="107"/>
  <c r="J59" i="107"/>
  <c r="Q21" i="107"/>
  <c r="V21" i="107" s="1"/>
  <c r="I59" i="107"/>
  <c r="P21" i="107"/>
  <c r="U21" i="107" s="1"/>
  <c r="AB59" i="107"/>
  <c r="AQ38" i="72" l="1"/>
  <c r="BE38" i="107"/>
  <c r="BE48" i="107" s="1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AO48" i="72" l="1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>
  <authors>
    <author>rosli.ahmad</author>
    <author>Nur Atikah Hamzah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>
  <authors>
    <author>rosli.ahmad</author>
    <author>Nur Atikah Hamzah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<sst xmlns="http://schemas.openxmlformats.org/spreadsheetml/2006/main" count="1756" uniqueCount="587">
  <si>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</si>
  <si>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</si>
  <si>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</si>
  <si>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</si>
  <si>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</si>
  <si>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</si>
  <si>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</si>
  <si>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</si>
  <si>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</si>
  <si>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</si>
  <si>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</si>
  <si>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</si>
  <si>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</si>
  <si>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</si>
  <si>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</si>
  <si>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</si>
  <si>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</si>
  <si>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</si>
  <si>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</si>
  <si>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</si>
  <si>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</si>
  <si>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</si>
  <si>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</si>
  <si>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</si>
  <si>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</si>
  <si>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</si>
  <si>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</si>
  <si>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</si>
  <si>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</si>
  <si>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</si>
  <si>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</si>
  <si>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</si>
  <si>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</si>
  <si>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</si>
  <si>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</si>
  <si>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</si>
  <si>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</si>
  <si>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</si>
  <si>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</si>
  <si>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</si>
  <si>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</si>
  <si>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</si>
  <si>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</si>
  <si>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</si>
  <si>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</si>
  <si>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</si>
  <si>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</si>
  <si>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</si>
  <si>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</si>
  <si>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</si>
  <si>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</si>
  <si>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</si>
  <si>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</si>
  <si>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</si>
  <si>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</si>
  <si>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</si>
  <si>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</si>
  <si>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</si>
  <si>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</si>
  <si>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</si>
  <si>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</si>
  <si>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</si>
  <si>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</si>
  <si>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</si>
  <si>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</si>
  <si>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</si>
  <si>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</si>
  <si>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</si>
  <si>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</si>
  <si>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</si>
  <si>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</si>
  <si>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</si>
  <si>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</si>
  <si>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</si>
  <si>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</si>
  <si>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</si>
  <si>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</si>
  <si>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</si>
  <si>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</si>
  <si>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</si>
  <si>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</si>
  <si>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</si>
  <si>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</si>
  <si>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</si>
  <si>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</si>
  <si>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</si>
  <si>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</si>
  <si>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</si>
  <si>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</si>
  <si>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</si>
  <si>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</si>
  <si>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</si>
  <si>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</si>
  <si>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</si>
  <si>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</si>
  <si>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</si>
  <si>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</si>
  <si>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</si>
  <si>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</si>
  <si>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</si>
  <si>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</si>
  <si>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</si>
  <si>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</si>
  <si>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</si>
  <si>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</si>
  <si>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</si>
  <si>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</si>
  <si>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</si>
  <si>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</si>
  <si>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</si>
  <si>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</si>
  <si>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</si>
  <si>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</si>
  <si>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</si>
  <si>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</si>
  <si>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</si>
  <si>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</si>
  <si>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</si>
  <si>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</si>
  <si>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</si>
  <si>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</si>
  <si>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</si>
  <si>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</si>
  <si>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</si>
  <si>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</si>
  <si>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</si>
  <si>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</si>
  <si>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</si>
  <si>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</si>
  <si>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</si>
  <si>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</si>
  <si>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</si>
  <si>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</si>
  <si>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</si>
  <si>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</si>
  <si>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</si>
  <si>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</si>
  <si>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</si>
  <si>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</si>
  <si>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</si>
  <si>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</si>
  <si>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</si>
  <si>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</si>
  <si>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</si>
  <si>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</si>
  <si>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</si>
  <si>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</si>
  <si>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</si>
  <si>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</si>
  <si>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</si>
  <si>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</si>
  <si>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</si>
  <si>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</si>
  <si>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</si>
  <si>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</si>
  <si>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</si>
  <si>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</si>
  <si>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</si>
  <si>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</si>
  <si>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</si>
  <si>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</si>
  <si>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</si>
  <si>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</si>
  <si>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</si>
  <si>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</si>
  <si>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</si>
  <si>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</si>
  <si>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</si>
  <si>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</si>
  <si>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</si>
  <si>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</si>
  <si>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</si>
  <si>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</si>
  <si>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</si>
  <si>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</si>
  <si>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</si>
  <si>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</si>
  <si>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</si>
  <si>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</si>
  <si>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</si>
  <si>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</si>
  <si>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</si>
  <si>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</si>
  <si>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</si>
  <si>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</si>
  <si>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</si>
  <si>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</si>
  <si>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</si>
  <si>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</si>
  <si>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</si>
  <si>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</si>
  <si>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</si>
  <si>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</si>
  <si>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</si>
  <si>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</si>
  <si>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</si>
  <si>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</si>
  <si>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</si>
  <si>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</si>
  <si>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</si>
  <si>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</si>
  <si>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</si>
  <si>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</si>
  <si>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</si>
  <si>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</si>
  <si>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</si>
  <si>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</si>
  <si>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</si>
  <si>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</si>
  <si>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</si>
  <si>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</si>
  <si>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</si>
  <si>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</si>
  <si>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</si>
  <si>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</si>
  <si>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</si>
  <si>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</si>
  <si>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</si>
  <si>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</si>
  <si>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</si>
  <si>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</si>
  <si>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</si>
  <si>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</si>
  <si>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</si>
  <si>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</si>
  <si>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</si>
  <si>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</si>
  <si>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</si>
  <si>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</si>
  <si>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</si>
  <si>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</si>
  <si>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</si>
  <si>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</si>
  <si>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</si>
  <si>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</si>
  <si>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</si>
  <si>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</si>
  <si>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</si>
  <si>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</si>
  <si>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</si>
  <si>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</si>
  <si>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</si>
  <si>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</si>
  <si>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</si>
  <si>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</si>
  <si>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</si>
  <si>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</si>
  <si>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</si>
  <si>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</si>
  <si>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</si>
  <si>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</si>
  <si>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</si>
  <si>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</si>
  <si>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</si>
  <si>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</si>
  <si>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</si>
  <si>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</si>
  <si>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</si>
  <si>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</si>
  <si>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</si>
  <si>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</si>
  <si>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</si>
  <si>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</si>
  <si>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</si>
  <si>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</si>
  <si>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</si>
  <si>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</si>
  <si>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</si>
  <si>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</si>
  <si>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</si>
  <si>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</si>
  <si>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</si>
  <si>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</si>
  <si>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</si>
  <si>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</si>
  <si>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</si>
  <si>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</si>
  <si>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</si>
  <si>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</si>
  <si>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</si>
  <si>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</si>
  <si>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</si>
  <si>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</si>
  <si>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</si>
  <si>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</si>
  <si>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</si>
  <si>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</si>
  <si>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</si>
  <si>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</si>
  <si>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</si>
  <si>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</si>
  <si>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</si>
  <si>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</si>
  <si>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</si>
  <si>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</si>
  <si>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</si>
  <si>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</si>
  <si>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</si>
  <si>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</si>
  <si>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</si>
  <si>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</si>
  <si>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</si>
  <si>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</si>
  <si>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</si>
  <si>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</si>
  <si>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</si>
  <si>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</si>
  <si>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</si>
  <si>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</si>
  <si>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</si>
  <si>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</si>
  <si>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</si>
  <si>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</si>
  <si>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</si>
  <si>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</si>
  <si>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</si>
  <si>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</si>
  <si>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</si>
  <si>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</si>
  <si>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</si>
  <si>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</si>
  <si>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</si>
  <si>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</si>
  <si>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</si>
  <si>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</si>
  <si>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</si>
  <si>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</si>
  <si>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</si>
  <si>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</si>
  <si>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</si>
  <si>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</si>
  <si>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</si>
  <si>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</si>
  <si>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</si>
  <si>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</si>
  <si>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</si>
  <si>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</si>
  <si>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</si>
  <si>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</si>
  <si>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</si>
  <si>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</si>
  <si>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</si>
  <si>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</si>
  <si>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</si>
  <si>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</si>
  <si>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</si>
  <si>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</si>
  <si>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</si>
  <si>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</si>
  <si>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</si>
  <si>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</si>
  <si>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</si>
  <si>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</si>
  <si>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</si>
  <si>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</si>
  <si>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</si>
  <si>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</si>
  <si>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</si>
  <si>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</si>
  <si>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</si>
  <si>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</si>
  <si>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</si>
  <si>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</si>
  <si>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</si>
  <si>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</si>
  <si>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</si>
  <si>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</si>
  <si>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</si>
  <si>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</si>
  <si>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</si>
  <si>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</si>
  <si>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</si>
  <si>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</si>
  <si>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</si>
  <si>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</si>
  <si>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</si>
  <si>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</si>
  <si>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</si>
  <si>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</si>
  <si>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</si>
  <si>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</si>
  <si>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</si>
  <si>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</si>
  <si>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</si>
  <si>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</si>
  <si>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</si>
  <si>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</si>
  <si>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</si>
  <si>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</si>
  <si>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</si>
  <si>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</si>
  <si>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</si>
  <si>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</si>
  <si>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</si>
  <si>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</si>
  <si>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</si>
  <si>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</si>
  <si>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</si>
  <si>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</si>
  <si>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</si>
  <si>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</si>
  <si>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</si>
  <si>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</si>
  <si>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</si>
  <si>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</si>
  <si>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</si>
  <si>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</si>
  <si>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</si>
  <si>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</si>
  <si>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</si>
  <si>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</si>
  <si>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</si>
  <si>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</si>
  <si>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</si>
  <si>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</si>
  <si>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</si>
  <si>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</si>
  <si>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</si>
  <si>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</si>
  <si>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</si>
  <si>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</si>
  <si>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</si>
  <si>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</si>
  <si>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</si>
  <si>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</si>
  <si>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</si>
  <si>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</si>
  <si>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</si>
  <si>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</si>
  <si>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</si>
  <si>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</si>
  <si>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</si>
  <si>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</si>
  <si>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</si>
  <si>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</si>
  <si>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</si>
  <si>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</si>
  <si>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</si>
  <si>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</si>
  <si>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</si>
  <si>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</si>
  <si>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</si>
  <si>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</si>
  <si>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</si>
  <si>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</si>
  <si>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</si>
  <si>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</si>
  <si>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</si>
  <si>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</si>
  <si>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</si>
  <si>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</si>
  <si>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</si>
  <si>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</si>
  <si>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</si>
  <si>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</si>
  <si>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</si>
  <si>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</si>
  <si>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</si>
  <si>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</si>
  <si>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</si>
  <si>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 xml:space="preserve">Aktiviti pertukangan khas
</t>
    </r>
    <r>
      <rPr>
        <i/>
        <sz val="12"/>
        <rFont val="Arial"/>
        <family val="2"/>
      </rPr>
      <t>Special trades activities</t>
    </r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</si>
  <si>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</si>
  <si>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</si>
  <si>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</si>
  <si>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</si>
  <si>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</si>
  <si>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</si>
  <si>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</si>
  <si>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trades activities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</si>
  <si>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</si>
  <si>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</si>
  <si>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</si>
  <si>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</si>
  <si>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</si>
  <si>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</si>
  <si>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</si>
  <si>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</si>
  <si>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</si>
  <si>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</si>
  <si>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</si>
  <si>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</si>
  <si>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</si>
  <si>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</si>
  <si>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</si>
  <si>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</si>
  <si>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</si>
  <si>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</si>
  <si>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</si>
  <si>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</si>
  <si>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</si>
  <si>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</si>
  <si>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</si>
  <si>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</si>
  <si>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</si>
  <si>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</si>
  <si>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</si>
  <si>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</si>
  <si>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</si>
  <si>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</si>
  <si>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</si>
  <si>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</si>
  <si>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</si>
  <si>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</si>
  <si>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</si>
  <si>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</si>
  <si>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</si>
  <si>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</si>
  <si>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</si>
  <si>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</si>
  <si>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</si>
  <si>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</si>
  <si>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</si>
  <si>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</si>
  <si>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</si>
  <si>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</si>
  <si>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</si>
  <si>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</si>
  <si>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</si>
  <si>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</si>
  <si>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</si>
  <si>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</si>
  <si>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</si>
  <si>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</si>
  <si>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</si>
  <si>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</si>
  <si>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</si>
  <si>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</si>
  <si>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</si>
  <si>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</si>
  <si>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</si>
  <si>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</si>
  <si>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</si>
  <si>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</si>
  <si>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</si>
  <si>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</si>
  <si>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</si>
  <si>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</si>
  <si>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</si>
  <si>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r>
      <t xml:space="preserve">RM juta / </t>
    </r>
    <r>
      <rPr>
        <i/>
        <sz val="12"/>
        <rFont val="Arial"/>
        <family val="2"/>
      </rPr>
      <t>million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</si>
  <si>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</si>
  <si>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</si>
  <si>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</si>
  <si>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</si>
  <si>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</si>
  <si>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</si>
  <si>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</si>
  <si>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</si>
  <si>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</si>
  <si>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</si>
  <si>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</si>
  <si>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</si>
  <si>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</si>
  <si>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</si>
  <si>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</si>
  <si>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</si>
  <si>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</si>
  <si>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</si>
  <si>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</si>
  <si>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</si>
  <si>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</si>
  <si>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</si>
  <si>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</si>
  <si>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</si>
  <si>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Nilai kerja pembinaan mengikut jenis aktiviti, Malaysia, ST2 2022</t>
  </si>
  <si>
    <t>Nilai kerja pembinaan mengikut lokasi projek dan subsektor, ST2 2022</t>
  </si>
  <si>
    <t xml:space="preserve"> Nilai kerja pembinaan mengikut subsektor dan pemilik projek, ST2 2022</t>
  </si>
  <si>
    <t>Nilai kerja pembinaan mengikut peringkat siap projek dan subsektor, ST2 2022</t>
  </si>
  <si>
    <t>Nilai kerja pembinaan, ST1 2012 - ST2 2022</t>
  </si>
  <si>
    <t>Q2 / 2022</t>
  </si>
  <si>
    <t>Nilai kerja pembinaan mengikut lokasi projek, ST1 2017 - ST2 2022 (samb.)</t>
  </si>
  <si>
    <t>Nilai kerja pembinaan mengikut lokasi projek, ST1 2017 - ST2 2022</t>
  </si>
  <si>
    <t>Nilai kerja pembinaan dan peratus sumbangan mengikut subsektor,
ST1 2010 - ST2 2022</t>
  </si>
  <si>
    <t>Nilai kerja pembinaan dan peratus sumbangan mengikut subsektor,
ST1 2010 - ST2 2022 (samb.)</t>
  </si>
  <si>
    <t>Nilai kerja pembinaan mengikut subsektor dan pemilik projek, ST1 2014 - ST2 2022</t>
  </si>
  <si>
    <t>Nilai kerja pembinaan mengikut subsektor dan pemilik projek, ST1 2014 - ST2 2022 (samb.)</t>
  </si>
  <si>
    <t>Value of work done by type of activity, Malaysia, Q2 2022</t>
  </si>
  <si>
    <t>Value of work done by location of project and subsector, Q2 2022</t>
  </si>
  <si>
    <t>Value of work done by subsector and project owner, Q2 2022</t>
  </si>
  <si>
    <t>Value of work done by stage of project completion and subsector, Q2 2022</t>
  </si>
  <si>
    <t>Value of work done, Q1 2012 - Q2 2022</t>
  </si>
  <si>
    <t>Value of work done by location of project, Q1 2017 - Q2 2022</t>
  </si>
  <si>
    <t>Value of work done by location of project, Q1 2017 - Q2 2022 (cont'd)</t>
  </si>
  <si>
    <t>Value of work done and percentage share by subsector,
Q1 2010 - Q2 2022</t>
  </si>
  <si>
    <t>Value of work done and percentage share by subsector,
Q1 2010 - Q2 2022 (cont'd)</t>
  </si>
  <si>
    <t>Value of work done by subsector and project owner, Q1 2014 - Q2 2022</t>
  </si>
  <si>
    <t>Value of work done by subsector and project owner, Q1 2014 - Q2 2022 (cont'd)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</si>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</sst>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0" formatCode="0.000"/>
    <numFmt numFmtId="171" formatCode="0.0%"/>
    <numFmt numFmtId="172" formatCode="#,##0.0;#,##0.0\-"/>
    <numFmt numFmtId="173" formatCode="_-* #,##0.0_-;\-* #,##0.0_-;_-* &quot;-&quot;??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SansSerif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10.5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0000CC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7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25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2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33" fillId="0" borderId="0" xfId="0" applyFont="1"/>
    <xf numFmtId="0" fontId="31" fillId="0" borderId="0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4" fillId="0" borderId="0" xfId="0" applyNumberFormat="1" applyFont="1" applyAlignment="1">
      <alignment horizontal="right" vertical="center" wrapText="1" indent="1"/>
    </xf>
    <xf numFmtId="3" fontId="35" fillId="0" borderId="0" xfId="0" applyNumberFormat="1" applyFont="1" applyAlignment="1">
      <alignment horizontal="right" vertical="center" wrapText="1" indent="1"/>
    </xf>
    <xf numFmtId="0" fontId="34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5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6" fillId="0" borderId="0" xfId="0" applyNumberFormat="1" applyFont="1" applyAlignment="1"/>
    <xf numFmtId="166" fontId="0" fillId="0" borderId="0" xfId="0" applyNumberFormat="1"/>
    <xf numFmtId="0" fontId="37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166" fontId="33" fillId="0" borderId="0" xfId="0" applyNumberFormat="1" applyFont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7" fillId="0" borderId="0" xfId="0" applyFont="1"/>
    <xf numFmtId="168" fontId="37" fillId="0" borderId="0" xfId="0" applyNumberFormat="1" applyFont="1"/>
    <xf numFmtId="168" fontId="36" fillId="0" borderId="0" xfId="0" applyNumberFormat="1" applyFont="1"/>
    <xf numFmtId="49" fontId="41" fillId="0" borderId="0" xfId="0" applyNumberFormat="1" applyFont="1" applyAlignment="1"/>
    <xf numFmtId="0" fontId="42" fillId="0" borderId="0" xfId="0" applyFont="1"/>
    <xf numFmtId="49" fontId="43" fillId="0" borderId="0" xfId="0" applyNumberFormat="1" applyFont="1" applyAlignment="1">
      <alignment vertical="top"/>
    </xf>
    <xf numFmtId="0" fontId="42" fillId="0" borderId="0" xfId="0" applyFont="1" applyAlignment="1">
      <alignment vertical="top"/>
    </xf>
    <xf numFmtId="0" fontId="42" fillId="0" borderId="0" xfId="0" applyFont="1" applyAlignment="1">
      <alignment vertical="center"/>
    </xf>
    <xf numFmtId="3" fontId="42" fillId="0" borderId="0" xfId="0" applyNumberFormat="1" applyFont="1" applyAlignment="1">
      <alignment vertical="top"/>
    </xf>
    <xf numFmtId="0" fontId="47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5" fillId="0" borderId="0" xfId="0" applyFont="1" applyFill="1" applyAlignment="1">
      <alignment vertical="top" wrapText="1"/>
    </xf>
    <xf numFmtId="0" fontId="45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5" fillId="0" borderId="0" xfId="0" applyNumberFormat="1" applyFont="1" applyFill="1" applyAlignment="1">
      <alignment horizontal="center" wrapText="1"/>
    </xf>
    <xf numFmtId="0" fontId="42" fillId="0" borderId="0" xfId="0" applyFont="1" applyBorder="1"/>
    <xf numFmtId="0" fontId="45" fillId="0" borderId="0" xfId="0" applyFont="1" applyFill="1" applyBorder="1"/>
    <xf numFmtId="0" fontId="45" fillId="0" borderId="16" xfId="0" applyFont="1" applyFill="1" applyBorder="1"/>
    <xf numFmtId="3" fontId="46" fillId="0" borderId="0" xfId="0" applyNumberFormat="1" applyFont="1" applyBorder="1" applyAlignment="1">
      <alignment horizontal="right" vertical="top" wrapText="1" indent="1"/>
    </xf>
    <xf numFmtId="0" fontId="45" fillId="0" borderId="0" xfId="0" applyFont="1" applyFill="1"/>
    <xf numFmtId="3" fontId="45" fillId="0" borderId="0" xfId="0" applyNumberFormat="1" applyFont="1" applyFill="1" applyBorder="1" applyAlignment="1">
      <alignment horizontal="left" vertical="center" indent="1"/>
    </xf>
    <xf numFmtId="3" fontId="45" fillId="0" borderId="0" xfId="0" applyNumberFormat="1" applyFont="1" applyFill="1"/>
    <xf numFmtId="0" fontId="45" fillId="0" borderId="0" xfId="0" applyFont="1" applyFill="1" applyBorder="1" applyAlignment="1">
      <alignment horizontal="left" vertical="center" indent="1"/>
    </xf>
    <xf numFmtId="3" fontId="45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right" vertical="center" indent="1"/>
    </xf>
    <xf numFmtId="3" fontId="34" fillId="0" borderId="0" xfId="0" applyNumberFormat="1" applyFont="1" applyFill="1" applyBorder="1" applyAlignment="1">
      <alignment horizontal="right" vertical="top"/>
    </xf>
    <xf numFmtId="3" fontId="35" fillId="0" borderId="14" xfId="0" applyNumberFormat="1" applyFont="1" applyFill="1" applyBorder="1" applyAlignment="1">
      <alignment horizontal="right" vertical="center"/>
    </xf>
    <xf numFmtId="3" fontId="35" fillId="0" borderId="0" xfId="0" applyNumberFormat="1" applyFont="1" applyFill="1" applyAlignment="1">
      <alignment horizontal="right" wrapText="1" indent="1"/>
    </xf>
    <xf numFmtId="168" fontId="35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2" fillId="0" borderId="0" xfId="0" applyFont="1" applyAlignment="1">
      <alignment horizontal="right" wrapText="1" indent="1"/>
    </xf>
    <xf numFmtId="168" fontId="32" fillId="0" borderId="0" xfId="0" applyNumberFormat="1" applyFont="1" applyAlignment="1">
      <alignment horizontal="right" wrapText="1" indent="1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2" fillId="0" borderId="0" xfId="0" applyNumberFormat="1" applyFont="1" applyAlignment="1">
      <alignment horizontal="right" wrapText="1" indent="1"/>
    </xf>
    <xf numFmtId="0" fontId="47" fillId="0" borderId="18" xfId="0" applyFont="1" applyBorder="1" applyAlignment="1">
      <alignment horizontal="left" vertical="top"/>
    </xf>
    <xf numFmtId="168" fontId="47" fillId="0" borderId="18" xfId="0" applyNumberFormat="1" applyFont="1" applyBorder="1" applyAlignment="1">
      <alignment horizontal="left" vertical="top"/>
    </xf>
    <xf numFmtId="168" fontId="47" fillId="0" borderId="16" xfId="0" applyNumberFormat="1" applyFont="1" applyBorder="1" applyAlignment="1">
      <alignment horizontal="left" vertical="top"/>
    </xf>
    <xf numFmtId="0" fontId="48" fillId="0" borderId="0" xfId="0" applyFont="1"/>
    <xf numFmtId="168" fontId="48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44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2" fillId="0" borderId="0" xfId="0" applyNumberFormat="1" applyFont="1" applyAlignment="1">
      <alignment horizontal="center" wrapText="1"/>
    </xf>
    <xf numFmtId="0" fontId="32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34" fillId="0" borderId="18" xfId="0" applyNumberFormat="1" applyFont="1" applyBorder="1" applyAlignment="1">
      <alignment horizontal="right" vertical="center" wrapText="1" indent="1"/>
    </xf>
    <xf numFmtId="0" fontId="44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168" fontId="5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6" fillId="0" borderId="0" xfId="0" applyFont="1" applyBorder="1" applyAlignment="1">
      <alignment horizontal="centerContinuous" vertical="top" wrapText="1"/>
    </xf>
    <xf numFmtId="0" fontId="47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2" fillId="0" borderId="0" xfId="0" applyNumberFormat="1" applyFont="1" applyBorder="1" applyAlignment="1">
      <alignment horizontal="right" wrapText="1" indent="1"/>
    </xf>
    <xf numFmtId="168" fontId="32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vertical="top" wrapText="1"/>
    </xf>
    <xf numFmtId="0" fontId="45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5" fillId="0" borderId="0" xfId="0" applyFont="1" applyFill="1" applyAlignment="1">
      <alignment horizontal="centerContinuous" vertical="center"/>
    </xf>
    <xf numFmtId="0" fontId="35" fillId="0" borderId="0" xfId="0" applyFont="1" applyFill="1" applyBorder="1" applyAlignment="1">
      <alignment horizontal="centerContinuous" vertical="center"/>
    </xf>
    <xf numFmtId="0" fontId="45" fillId="2" borderId="0" xfId="0" applyFont="1" applyFill="1"/>
    <xf numFmtId="168" fontId="45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4" fillId="0" borderId="17" xfId="0" applyFont="1" applyBorder="1" applyAlignment="1">
      <alignment horizontal="right" indent="2"/>
    </xf>
    <xf numFmtId="3" fontId="6" fillId="0" borderId="0" xfId="0" applyNumberFormat="1" applyFont="1" applyFill="1" applyBorder="1" applyAlignment="1">
      <alignment horizontal="right" vertical="top" wrapText="1" indent="2"/>
    </xf>
    <xf numFmtId="3" fontId="30" fillId="0" borderId="0" xfId="0" applyNumberFormat="1" applyFont="1" applyFill="1" applyBorder="1" applyAlignment="1">
      <alignment horizontal="right" vertical="top" wrapText="1" indent="2"/>
    </xf>
    <xf numFmtId="0" fontId="30" fillId="0" borderId="0" xfId="0" applyFont="1" applyBorder="1" applyAlignment="1">
      <alignment horizontal="right" vertical="top" wrapText="1" indent="2"/>
    </xf>
    <xf numFmtId="0" fontId="35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5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5" fillId="0" borderId="0" xfId="0" applyFont="1"/>
    <xf numFmtId="49" fontId="49" fillId="0" borderId="0" xfId="0" applyNumberFormat="1" applyFont="1" applyAlignment="1">
      <alignment vertical="top"/>
    </xf>
    <xf numFmtId="0" fontId="45" fillId="0" borderId="0" xfId="0" applyFont="1" applyBorder="1"/>
    <xf numFmtId="0" fontId="45" fillId="0" borderId="16" xfId="0" applyFont="1" applyBorder="1"/>
    <xf numFmtId="0" fontId="45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9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top"/>
    </xf>
    <xf numFmtId="0" fontId="34" fillId="0" borderId="0" xfId="0" applyFont="1" applyBorder="1" applyAlignment="1">
      <alignment horizontal="right" vertical="top" indent="1"/>
    </xf>
    <xf numFmtId="3" fontId="45" fillId="0" borderId="0" xfId="0" applyNumberFormat="1" applyFont="1"/>
    <xf numFmtId="0" fontId="15" fillId="0" borderId="19" xfId="0" applyFont="1" applyFill="1" applyBorder="1" applyAlignment="1">
      <alignment horizontal="centerContinuous" vertical="center"/>
    </xf>
    <xf numFmtId="0" fontId="15" fillId="0" borderId="19" xfId="0" applyFont="1" applyBorder="1" applyAlignment="1">
      <alignment horizontal="right" vertical="center" indent="1"/>
    </xf>
    <xf numFmtId="3" fontId="45" fillId="0" borderId="0" xfId="0" applyNumberFormat="1" applyFont="1" applyAlignment="1">
      <alignment vertical="top"/>
    </xf>
    <xf numFmtId="3" fontId="45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6" fillId="0" borderId="0" xfId="0" applyFont="1"/>
    <xf numFmtId="0" fontId="45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horizontal="right" wrapText="1" indent="3"/>
    </xf>
    <xf numFmtId="0" fontId="45" fillId="0" borderId="18" xfId="0" applyFont="1" applyBorder="1" applyAlignment="1">
      <alignment horizontal="center" wrapText="1"/>
    </xf>
    <xf numFmtId="0" fontId="45" fillId="0" borderId="18" xfId="0" applyFont="1" applyBorder="1" applyAlignment="1">
      <alignment horizontal="right" wrapText="1" indent="3"/>
    </xf>
    <xf numFmtId="3" fontId="45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5" fillId="0" borderId="0" xfId="0" applyFont="1" applyBorder="1" applyAlignment="1"/>
    <xf numFmtId="4" fontId="45" fillId="0" borderId="0" xfId="0" applyNumberFormat="1" applyFont="1" applyAlignment="1">
      <alignment vertical="top"/>
    </xf>
    <xf numFmtId="4" fontId="45" fillId="0" borderId="0" xfId="0" applyNumberFormat="1" applyFont="1" applyAlignment="1">
      <alignment vertical="center"/>
    </xf>
    <xf numFmtId="49" fontId="45" fillId="0" borderId="14" xfId="0" applyNumberFormat="1" applyFont="1" applyFill="1" applyBorder="1" applyAlignment="1">
      <alignment horizontal="right" vertical="center"/>
    </xf>
    <xf numFmtId="0" fontId="45" fillId="0" borderId="14" xfId="0" applyFont="1" applyFill="1" applyBorder="1" applyAlignment="1">
      <alignment horizontal="left" vertical="center"/>
    </xf>
    <xf numFmtId="0" fontId="45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5" fillId="0" borderId="0" xfId="0" applyNumberFormat="1" applyFont="1" applyAlignment="1">
      <alignment horizontal="right" wrapText="1" indent="1"/>
    </xf>
    <xf numFmtId="168" fontId="35" fillId="0" borderId="0" xfId="0" applyNumberFormat="1" applyFont="1" applyAlignment="1">
      <alignment horizontal="right" wrapText="1" indent="1"/>
    </xf>
    <xf numFmtId="0" fontId="34" fillId="0" borderId="0" xfId="0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170" fontId="22" fillId="0" borderId="0" xfId="0" applyNumberFormat="1" applyFont="1" applyFill="1"/>
    <xf numFmtId="3" fontId="34" fillId="0" borderId="0" xfId="0" applyNumberFormat="1" applyFont="1" applyAlignment="1">
      <alignment horizontal="right" wrapText="1" indent="1"/>
    </xf>
    <xf numFmtId="0" fontId="35" fillId="0" borderId="18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3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58" fillId="0" borderId="0" xfId="0" applyFont="1" applyAlignment="1">
      <alignment horizontal="center" vertical="center"/>
    </xf>
    <xf numFmtId="0" fontId="59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right" vertical="center" wrapText="1"/>
    </xf>
    <xf numFmtId="0" fontId="35" fillId="0" borderId="22" xfId="0" applyFont="1" applyBorder="1" applyAlignment="1">
      <alignment horizontal="centerContinuous" vertical="center"/>
    </xf>
    <xf numFmtId="0" fontId="40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5" fillId="0" borderId="0" xfId="0" applyFont="1" applyAlignment="1">
      <alignment horizontal="right" vertical="center" wrapText="1" indent="1"/>
    </xf>
    <xf numFmtId="0" fontId="35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5" fillId="0" borderId="0" xfId="0" applyNumberFormat="1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168" fontId="42" fillId="0" borderId="0" xfId="0" applyNumberFormat="1" applyFont="1" applyAlignment="1">
      <alignment vertical="top"/>
    </xf>
    <xf numFmtId="0" fontId="42" fillId="0" borderId="0" xfId="0" applyFont="1" applyAlignment="1"/>
    <xf numFmtId="0" fontId="42" fillId="0" borderId="0" xfId="0" applyFont="1" applyBorder="1" applyAlignment="1"/>
    <xf numFmtId="0" fontId="44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1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9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9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5" fillId="0" borderId="15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right" wrapText="1"/>
    </xf>
    <xf numFmtId="0" fontId="45" fillId="0" borderId="0" xfId="0" applyFont="1" applyFill="1" applyAlignment="1">
      <alignment vertical="center"/>
    </xf>
    <xf numFmtId="49" fontId="45" fillId="0" borderId="0" xfId="0" applyNumberFormat="1" applyFont="1" applyFill="1"/>
    <xf numFmtId="166" fontId="45" fillId="0" borderId="0" xfId="0" applyNumberFormat="1" applyFont="1" applyFill="1"/>
    <xf numFmtId="49" fontId="45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5" fillId="0" borderId="6" xfId="0" applyFont="1" applyFill="1" applyBorder="1" applyAlignment="1">
      <alignment horizontal="centerContinuous"/>
    </xf>
    <xf numFmtId="49" fontId="45" fillId="0" borderId="0" xfId="0" applyNumberFormat="1" applyFont="1" applyFill="1" applyBorder="1"/>
    <xf numFmtId="0" fontId="45" fillId="0" borderId="20" xfId="0" applyFont="1" applyFill="1" applyBorder="1" applyAlignment="1">
      <alignment horizontal="centerContinuous" vertical="top" wrapText="1"/>
    </xf>
    <xf numFmtId="49" fontId="45" fillId="0" borderId="2" xfId="0" applyNumberFormat="1" applyFont="1" applyFill="1" applyBorder="1"/>
    <xf numFmtId="0" fontId="4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5" fillId="0" borderId="0" xfId="0" applyNumberFormat="1" applyFont="1" applyFill="1" applyAlignment="1">
      <alignment horizontal="right" vertical="top"/>
    </xf>
    <xf numFmtId="0" fontId="49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9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5" fillId="0" borderId="0" xfId="0" applyFont="1" applyFill="1" applyAlignment="1">
      <alignment horizontal="center" vertical="top"/>
    </xf>
    <xf numFmtId="0" fontId="49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0" fontId="41" fillId="0" borderId="23" xfId="0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horizontal="right" vertical="top"/>
    </xf>
    <xf numFmtId="3" fontId="64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2" fillId="0" borderId="0" xfId="0" applyNumberFormat="1" applyFont="1" applyFill="1" applyAlignment="1">
      <alignment horizontal="center" wrapText="1"/>
    </xf>
    <xf numFmtId="168" fontId="42" fillId="0" borderId="0" xfId="0" applyNumberFormat="1" applyFont="1" applyFill="1" applyAlignment="1">
      <alignment horizontal="right" wrapText="1" indent="3"/>
    </xf>
    <xf numFmtId="0" fontId="41" fillId="0" borderId="0" xfId="0" applyFont="1" applyFill="1" applyAlignment="1">
      <alignment horizontal="centerContinuous" vertical="top"/>
    </xf>
    <xf numFmtId="3" fontId="34" fillId="0" borderId="0" xfId="0" applyNumberFormat="1" applyFont="1" applyBorder="1" applyAlignment="1">
      <alignment horizontal="right" vertical="top" indent="1"/>
    </xf>
    <xf numFmtId="3" fontId="35" fillId="0" borderId="14" xfId="0" applyNumberFormat="1" applyFont="1" applyBorder="1" applyAlignment="1">
      <alignment horizontal="right" vertical="center"/>
    </xf>
    <xf numFmtId="168" fontId="35" fillId="0" borderId="0" xfId="0" applyNumberFormat="1" applyFont="1" applyBorder="1" applyAlignment="1">
      <alignment horizontal="center" wrapText="1"/>
    </xf>
    <xf numFmtId="0" fontId="35" fillId="0" borderId="0" xfId="0" applyFont="1" applyBorder="1" applyAlignment="1">
      <alignment horizontal="left"/>
    </xf>
    <xf numFmtId="49" fontId="41" fillId="0" borderId="0" xfId="0" applyNumberFormat="1" applyFont="1" applyFill="1" applyAlignment="1"/>
    <xf numFmtId="49" fontId="43" fillId="0" borderId="0" xfId="0" applyNumberFormat="1" applyFont="1" applyFill="1" applyAlignment="1">
      <alignment vertical="top"/>
    </xf>
    <xf numFmtId="0" fontId="42" fillId="0" borderId="16" xfId="0" applyFont="1" applyFill="1" applyBorder="1"/>
    <xf numFmtId="0" fontId="41" fillId="0" borderId="19" xfId="0" applyFont="1" applyFill="1" applyBorder="1" applyAlignment="1">
      <alignment horizontal="right" vertical="center" indent="1"/>
    </xf>
    <xf numFmtId="0" fontId="42" fillId="0" borderId="0" xfId="0" applyFont="1" applyFill="1"/>
    <xf numFmtId="169" fontId="63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Continuous"/>
    </xf>
    <xf numFmtId="3" fontId="63" fillId="0" borderId="0" xfId="0" applyNumberFormat="1" applyFont="1" applyFill="1" applyAlignment="1">
      <alignment horizontal="right" wrapText="1" indent="1"/>
    </xf>
    <xf numFmtId="173" fontId="63" fillId="0" borderId="0" xfId="1" applyNumberFormat="1" applyFont="1" applyFill="1" applyAlignment="1">
      <alignment horizontal="right" wrapText="1" indent="1"/>
    </xf>
    <xf numFmtId="168" fontId="63" fillId="0" borderId="0" xfId="0" applyNumberFormat="1" applyFont="1" applyFill="1" applyAlignment="1">
      <alignment horizontal="right" wrapText="1" indent="1"/>
    </xf>
    <xf numFmtId="3" fontId="64" fillId="0" borderId="0" xfId="0" applyNumberFormat="1" applyFont="1" applyFill="1" applyAlignment="1">
      <alignment horizontal="right" wrapText="1" indent="1"/>
    </xf>
    <xf numFmtId="168" fontId="64" fillId="0" borderId="0" xfId="0" applyNumberFormat="1" applyFont="1" applyFill="1" applyAlignment="1">
      <alignment horizontal="right" wrapText="1" indent="1"/>
    </xf>
    <xf numFmtId="0" fontId="64" fillId="0" borderId="0" xfId="0" applyFont="1" applyFill="1" applyAlignment="1">
      <alignment horizontal="centerContinuous" vertical="center"/>
    </xf>
    <xf numFmtId="3" fontId="63" fillId="0" borderId="0" xfId="0" applyNumberFormat="1" applyFont="1" applyFill="1" applyAlignment="1">
      <alignment horizontal="right" vertical="center" wrapText="1" indent="1"/>
    </xf>
    <xf numFmtId="0" fontId="64" fillId="0" borderId="0" xfId="0" applyFont="1" applyFill="1" applyBorder="1" applyAlignment="1">
      <alignment horizontal="centerContinuous" vertical="center"/>
    </xf>
    <xf numFmtId="3" fontId="63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0" fontId="45" fillId="2" borderId="0" xfId="0" applyFont="1" applyFill="1" applyAlignment="1"/>
    <xf numFmtId="173" fontId="45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3" fontId="0" fillId="0" borderId="0" xfId="1" applyNumberFormat="1" applyFont="1"/>
    <xf numFmtId="0" fontId="0" fillId="0" borderId="0" xfId="0"/>
    <xf numFmtId="0" fontId="35" fillId="0" borderId="2" xfId="0" applyFont="1" applyFill="1" applyBorder="1" applyAlignment="1">
      <alignment horizontal="centerContinuous" vertical="center"/>
    </xf>
    <xf numFmtId="0" fontId="35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43" fontId="0" fillId="0" borderId="0" xfId="0" applyNumberFormat="1"/>
    <xf numFmtId="49" fontId="65" fillId="0" borderId="0" xfId="0" applyNumberFormat="1" applyFont="1" applyAlignment="1"/>
    <xf numFmtId="49" fontId="66" fillId="0" borderId="0" xfId="0" applyNumberFormat="1" applyFont="1" applyAlignment="1">
      <alignment vertical="top"/>
    </xf>
    <xf numFmtId="0" fontId="65" fillId="0" borderId="0" xfId="0" applyFont="1" applyBorder="1" applyAlignment="1">
      <alignment horizontal="centerContinuous" vertical="top" wrapText="1"/>
    </xf>
    <xf numFmtId="0" fontId="66" fillId="0" borderId="0" xfId="0" applyFont="1" applyBorder="1" applyAlignment="1">
      <alignment horizontal="centerContinuous" vertical="top" wrapText="1"/>
    </xf>
    <xf numFmtId="0" fontId="65" fillId="0" borderId="0" xfId="0" applyFont="1" applyBorder="1" applyAlignment="1">
      <alignment horizontal="center" vertical="top" wrapText="1"/>
    </xf>
    <xf numFmtId="0" fontId="66" fillId="0" borderId="0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Continuous" vertical="center"/>
    </xf>
    <xf numFmtId="0" fontId="67" fillId="0" borderId="0" xfId="0" applyFont="1"/>
    <xf numFmtId="49" fontId="15" fillId="0" borderId="0" xfId="0" applyNumberFormat="1" applyFont="1" applyAlignment="1">
      <alignment vertical="center"/>
    </xf>
    <xf numFmtId="49" fontId="49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center"/>
    </xf>
    <xf numFmtId="0" fontId="29" fillId="0" borderId="0" xfId="0" applyFont="1" applyAlignment="1">
      <alignment horizontal="centerContinuous" vertical="center"/>
    </xf>
    <xf numFmtId="0" fontId="31" fillId="0" borderId="13" xfId="0" applyFont="1" applyBorder="1" applyAlignment="1">
      <alignment horizontal="centerContinuous" vertic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3" fillId="0" borderId="0" xfId="1" applyNumberFormat="1" applyFont="1" applyFill="1" applyBorder="1" applyAlignment="1">
      <alignment horizontal="right" vertical="top" wrapText="1"/>
    </xf>
    <xf numFmtId="0" fontId="52" fillId="0" borderId="0" xfId="0" applyFont="1" applyFill="1" applyAlignment="1">
      <alignment horizontal="center" vertical="center"/>
    </xf>
    <xf numFmtId="0" fontId="49" fillId="0" borderId="16" xfId="0" applyFont="1" applyFill="1" applyBorder="1" applyAlignment="1">
      <alignment horizontal="center" wrapText="1"/>
    </xf>
    <xf numFmtId="0" fontId="33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29" fillId="0" borderId="6" xfId="0" applyFont="1" applyBorder="1" applyAlignment="1">
      <alignment horizontal="centerContinuous" vertical="center"/>
    </xf>
    <xf numFmtId="0" fontId="41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5" fillId="0" borderId="0" xfId="0" applyNumberFormat="1" applyFont="1" applyBorder="1" applyAlignment="1">
      <alignment horizontal="right" wrapText="1" indent="1"/>
    </xf>
    <xf numFmtId="3" fontId="35" fillId="0" borderId="0" xfId="0" applyNumberFormat="1" applyFont="1" applyBorder="1" applyAlignment="1">
      <alignment horizontal="right" vertical="top" indent="1"/>
    </xf>
    <xf numFmtId="169" fontId="34" fillId="0" borderId="0" xfId="1" applyNumberFormat="1" applyFont="1" applyBorder="1" applyAlignment="1">
      <alignment horizontal="left" vertical="top" wrapText="1"/>
    </xf>
    <xf numFmtId="169" fontId="35" fillId="0" borderId="14" xfId="1" applyNumberFormat="1" applyFont="1" applyBorder="1" applyAlignment="1">
      <alignment horizontal="left" vertical="center"/>
    </xf>
    <xf numFmtId="3" fontId="34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71" fillId="0" borderId="0" xfId="0" applyFont="1"/>
    <xf numFmtId="0" fontId="71" fillId="0" borderId="0" xfId="0" applyFont="1" applyFill="1" applyBorder="1" applyAlignment="1">
      <alignment horizontal="left" vertical="center" indent="1"/>
    </xf>
    <xf numFmtId="0" fontId="45" fillId="0" borderId="0" xfId="0" applyFont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71" fillId="0" borderId="0" xfId="0" applyFont="1" applyAlignment="1">
      <alignment horizontal="left"/>
    </xf>
    <xf numFmtId="168" fontId="32" fillId="0" borderId="0" xfId="0" applyNumberFormat="1" applyFont="1" applyAlignment="1">
      <alignment horizontal="center" wrapText="1"/>
    </xf>
    <xf numFmtId="3" fontId="64" fillId="0" borderId="0" xfId="0" applyNumberFormat="1" applyFont="1" applyFill="1" applyAlignment="1">
      <alignment horizontal="right" vertical="center" wrapText="1" indent="1"/>
    </xf>
    <xf numFmtId="3" fontId="35" fillId="0" borderId="0" xfId="0" applyNumberFormat="1" applyFont="1" applyBorder="1" applyAlignment="1">
      <alignment horizontal="right" vertical="center" wrapText="1" indent="1"/>
    </xf>
    <xf numFmtId="3" fontId="64" fillId="0" borderId="0" xfId="0" applyNumberFormat="1" applyFont="1" applyFill="1" applyBorder="1" applyAlignment="1">
      <alignment horizontal="right" vertical="center" wrapText="1" indent="1"/>
    </xf>
    <xf numFmtId="3" fontId="35" fillId="0" borderId="24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3" fontId="15" fillId="0" borderId="24" xfId="0" applyNumberFormat="1" applyFont="1" applyFill="1" applyBorder="1" applyAlignment="1">
      <alignment horizontal="right" vertical="center" indent="1"/>
    </xf>
    <xf numFmtId="0" fontId="15" fillId="0" borderId="18" xfId="0" applyFont="1" applyBorder="1" applyAlignment="1">
      <alignment vertical="center"/>
    </xf>
    <xf numFmtId="0" fontId="49" fillId="0" borderId="13" xfId="0" applyFont="1" applyFill="1" applyBorder="1" applyAlignment="1">
      <alignment vertical="top"/>
    </xf>
    <xf numFmtId="0" fontId="45" fillId="0" borderId="18" xfId="0" applyFont="1" applyFill="1" applyBorder="1" applyAlignment="1"/>
    <xf numFmtId="0" fontId="15" fillId="0" borderId="0" xfId="0" applyFont="1" applyFill="1" applyBorder="1"/>
    <xf numFmtId="0" fontId="45" fillId="0" borderId="0" xfId="0" applyFont="1" applyFill="1" applyBorder="1" applyAlignment="1"/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9" fillId="0" borderId="0" xfId="0" applyFont="1" applyBorder="1" applyAlignment="1">
      <alignment horizontal="right" vertical="top"/>
    </xf>
    <xf numFmtId="0" fontId="49" fillId="0" borderId="0" xfId="0" applyFont="1" applyBorder="1" applyAlignment="1">
      <alignment horizontal="centerContinuous" vertical="top"/>
    </xf>
    <xf numFmtId="0" fontId="15" fillId="0" borderId="0" xfId="0" applyFont="1" applyBorder="1" applyAlignment="1">
      <alignment horizontal="centerContinuous" vertical="center"/>
    </xf>
    <xf numFmtId="0" fontId="15" fillId="0" borderId="2" xfId="0" applyFont="1" applyBorder="1" applyAlignment="1">
      <alignment vertical="center"/>
    </xf>
    <xf numFmtId="0" fontId="15" fillId="0" borderId="23" xfId="0" applyFont="1" applyFill="1" applyBorder="1" applyAlignment="1">
      <alignment horizontal="center" vertical="center"/>
    </xf>
    <xf numFmtId="3" fontId="45" fillId="0" borderId="0" xfId="0" applyNumberFormat="1" applyFont="1" applyFill="1" applyBorder="1" applyAlignment="1">
      <alignment horizontal="right" vertical="top"/>
    </xf>
    <xf numFmtId="3" fontId="15" fillId="0" borderId="14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60" fillId="0" borderId="16" xfId="0" applyFont="1" applyBorder="1" applyAlignment="1">
      <alignment horizontal="center" vertical="center"/>
    </xf>
    <xf numFmtId="3" fontId="73" fillId="0" borderId="0" xfId="0" applyNumberFormat="1" applyFont="1" applyFill="1" applyBorder="1" applyAlignment="1">
      <alignment horizontal="right" vertical="top" wrapText="1"/>
    </xf>
    <xf numFmtId="3" fontId="74" fillId="0" borderId="24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43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7" fillId="0" borderId="0" xfId="1" applyNumberFormat="1" applyFont="1"/>
    <xf numFmtId="0" fontId="60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5" fillId="0" borderId="0" xfId="0" applyNumberFormat="1" applyFont="1" applyFill="1" applyAlignment="1">
      <alignment horizontal="right" wrapText="1" indent="5"/>
    </xf>
    <xf numFmtId="3" fontId="42" fillId="0" borderId="0" xfId="0" applyNumberFormat="1" applyFont="1" applyFill="1" applyAlignment="1">
      <alignment horizontal="right" wrapText="1" indent="5"/>
    </xf>
    <xf numFmtId="0" fontId="45" fillId="0" borderId="0" xfId="0" applyFont="1" applyFill="1" applyAlignment="1">
      <alignment horizontal="right" wrapText="1" indent="5"/>
    </xf>
    <xf numFmtId="0" fontId="0" fillId="0" borderId="0" xfId="0"/>
    <xf numFmtId="0" fontId="45" fillId="0" borderId="0" xfId="0" applyFont="1" applyAlignment="1">
      <alignment horizontal="right"/>
    </xf>
    <xf numFmtId="0" fontId="45" fillId="0" borderId="0" xfId="0" applyFont="1" applyBorder="1" applyAlignment="1">
      <alignment horizontal="right"/>
    </xf>
    <xf numFmtId="172" fontId="55" fillId="0" borderId="0" xfId="0" applyNumberFormat="1" applyFont="1" applyFill="1" applyBorder="1" applyAlignment="1">
      <alignment horizontal="right" vertical="top" wrapText="1"/>
    </xf>
    <xf numFmtId="4" fontId="45" fillId="0" borderId="0" xfId="0" applyNumberFormat="1" applyFont="1" applyAlignment="1">
      <alignment horizontal="right" vertical="center"/>
    </xf>
    <xf numFmtId="4" fontId="45" fillId="2" borderId="0" xfId="0" applyNumberFormat="1" applyFont="1" applyFill="1" applyAlignment="1">
      <alignment horizontal="right" vertical="center"/>
    </xf>
    <xf numFmtId="165" fontId="45" fillId="2" borderId="0" xfId="1" applyFont="1" applyFill="1" applyAlignment="1">
      <alignment horizontal="right"/>
    </xf>
    <xf numFmtId="169" fontId="42" fillId="0" borderId="0" xfId="1" applyNumberFormat="1" applyFont="1"/>
    <xf numFmtId="169" fontId="48" fillId="0" borderId="0" xfId="1" applyNumberFormat="1" applyFont="1" applyAlignment="1">
      <alignment vertical="top"/>
    </xf>
    <xf numFmtId="169" fontId="48" fillId="0" borderId="0" xfId="1" applyNumberFormat="1" applyFont="1"/>
    <xf numFmtId="169" fontId="48" fillId="0" borderId="0" xfId="1" applyNumberFormat="1" applyFont="1" applyAlignment="1">
      <alignment vertical="center"/>
    </xf>
    <xf numFmtId="169" fontId="35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5" fillId="0" borderId="0" xfId="1" applyNumberFormat="1" applyFont="1" applyAlignment="1">
      <alignment horizontal="right" wrapText="1" indent="1"/>
    </xf>
    <xf numFmtId="169" fontId="35" fillId="0" borderId="0" xfId="1" applyNumberFormat="1" applyFont="1" applyBorder="1" applyAlignment="1">
      <alignment horizontal="center" wrapText="1"/>
    </xf>
    <xf numFmtId="169" fontId="33" fillId="0" borderId="0" xfId="1" applyNumberFormat="1" applyFont="1"/>
    <xf numFmtId="169" fontId="33" fillId="0" borderId="0" xfId="1" applyNumberFormat="1" applyFont="1" applyAlignment="1">
      <alignment vertical="top"/>
    </xf>
    <xf numFmtId="169" fontId="33" fillId="0" borderId="0" xfId="1" applyNumberFormat="1" applyFont="1" applyAlignment="1">
      <alignment vertical="center"/>
    </xf>
    <xf numFmtId="169" fontId="37" fillId="0" borderId="0" xfId="1" applyNumberFormat="1" applyFont="1" applyFill="1"/>
    <xf numFmtId="0" fontId="33" fillId="0" borderId="0" xfId="0" applyFont="1" applyFill="1"/>
    <xf numFmtId="168" fontId="47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5" fillId="0" borderId="0" xfId="1" applyNumberFormat="1" applyFont="1" applyFill="1" applyAlignment="1">
      <alignment horizontal="right" wrapText="1" indent="1"/>
    </xf>
    <xf numFmtId="1" fontId="35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5" fillId="0" borderId="0" xfId="0" applyNumberFormat="1" applyFont="1" applyAlignment="1">
      <alignment horizontal="right" wrapText="1" indent="1"/>
    </xf>
    <xf numFmtId="0" fontId="53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9" fillId="0" borderId="18" xfId="0" applyFont="1" applyFill="1" applyBorder="1" applyAlignment="1">
      <alignment horizontal="left" vertical="top"/>
    </xf>
    <xf numFmtId="168" fontId="49" fillId="0" borderId="18" xfId="0" applyNumberFormat="1" applyFont="1" applyFill="1" applyBorder="1" applyAlignment="1">
      <alignment horizontal="left" vertical="top"/>
    </xf>
    <xf numFmtId="0" fontId="37" fillId="0" borderId="0" xfId="0" applyFont="1" applyFill="1" applyAlignment="1">
      <alignment vertical="top"/>
    </xf>
    <xf numFmtId="168" fontId="49" fillId="0" borderId="16" xfId="0" applyNumberFormat="1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5" fillId="0" borderId="0" xfId="0" applyNumberFormat="1" applyFont="1" applyFill="1" applyBorder="1" applyAlignment="1">
      <alignment horizontal="centerContinuous" vertical="top" wrapText="1"/>
    </xf>
    <xf numFmtId="0" fontId="40" fillId="0" borderId="0" xfId="0" applyFont="1" applyFill="1" applyBorder="1" applyAlignment="1">
      <alignment horizontal="centerContinuous" vertical="top" wrapText="1"/>
    </xf>
    <xf numFmtId="0" fontId="56" fillId="0" borderId="0" xfId="0" applyFont="1" applyFill="1" applyBorder="1" applyAlignment="1">
      <alignment horizontal="centerContinuous" vertical="top" wrapText="1"/>
    </xf>
    <xf numFmtId="0" fontId="49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wrapText="1"/>
    </xf>
    <xf numFmtId="168" fontId="57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4" fillId="0" borderId="0" xfId="0" applyFont="1" applyFill="1" applyAlignment="1">
      <alignment horizontal="right" wrapText="1" indent="1"/>
    </xf>
    <xf numFmtId="0" fontId="64" fillId="0" borderId="0" xfId="0" applyFont="1" applyFill="1" applyAlignment="1">
      <alignment horizontal="centerContinuous"/>
    </xf>
    <xf numFmtId="0" fontId="37" fillId="0" borderId="2" xfId="0" applyFont="1" applyFill="1" applyBorder="1"/>
    <xf numFmtId="0" fontId="53" fillId="0" borderId="2" xfId="0" applyFont="1" applyFill="1" applyBorder="1"/>
    <xf numFmtId="168" fontId="53" fillId="0" borderId="2" xfId="0" applyNumberFormat="1" applyFont="1" applyFill="1" applyBorder="1"/>
    <xf numFmtId="168" fontId="53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3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5" fillId="0" borderId="24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5" fillId="0" borderId="16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9" fillId="0" borderId="20" xfId="0" applyFont="1" applyFill="1" applyBorder="1" applyAlignment="1">
      <alignment vertical="top"/>
    </xf>
    <xf numFmtId="0" fontId="0" fillId="0" borderId="0" xfId="0"/>
    <xf numFmtId="0" fontId="15" fillId="0" borderId="0" xfId="0" applyFont="1" applyFill="1" applyBorder="1" applyAlignment="1">
      <alignment vertical="center"/>
    </xf>
    <xf numFmtId="0" fontId="49" fillId="0" borderId="13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5" fillId="0" borderId="2" xfId="0" applyFont="1" applyFill="1" applyBorder="1" applyAlignment="1">
      <alignment horizontal="right" wrapText="1" indent="5"/>
    </xf>
    <xf numFmtId="0" fontId="45" fillId="0" borderId="2" xfId="0" applyFont="1" applyFill="1" applyBorder="1" applyAlignment="1">
      <alignment horizontal="center" wrapText="1"/>
    </xf>
    <xf numFmtId="0" fontId="45" fillId="0" borderId="2" xfId="0" applyFont="1" applyFill="1" applyBorder="1" applyAlignment="1">
      <alignment horizontal="right" wrapText="1" indent="3"/>
    </xf>
    <xf numFmtId="165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2" fillId="0" borderId="0" xfId="0" applyNumberFormat="1" applyFont="1" applyAlignment="1">
      <alignment vertical="center"/>
    </xf>
    <xf numFmtId="165" fontId="42" fillId="0" borderId="0" xfId="1" applyFont="1" applyAlignment="1">
      <alignment vertical="top"/>
    </xf>
    <xf numFmtId="0" fontId="35" fillId="0" borderId="0" xfId="0" applyFont="1" applyFill="1" applyAlignment="1">
      <alignment horizontal="center"/>
    </xf>
    <xf numFmtId="3" fontId="45" fillId="0" borderId="0" xfId="0" applyNumberFormat="1" applyFont="1" applyFill="1" applyAlignment="1">
      <alignment horizontal="right" vertical="top" indent="1"/>
    </xf>
    <xf numFmtId="0" fontId="49" fillId="0" borderId="0" xfId="0" applyFont="1" applyFill="1" applyBorder="1" applyAlignment="1">
      <alignment horizontal="centerContinuous" vertical="top" wrapText="1"/>
    </xf>
    <xf numFmtId="166" fontId="45" fillId="0" borderId="0" xfId="0" applyNumberFormat="1" applyFont="1" applyFill="1" applyBorder="1" applyAlignment="1">
      <alignment vertical="center"/>
    </xf>
    <xf numFmtId="3" fontId="45" fillId="0" borderId="0" xfId="0" applyNumberFormat="1" applyFont="1" applyAlignment="1">
      <alignment horizontal="right" vertical="center"/>
    </xf>
    <xf numFmtId="3" fontId="45" fillId="0" borderId="0" xfId="0" applyNumberFormat="1" applyFont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75" fillId="0" borderId="0" xfId="0" applyFont="1" applyBorder="1" applyAlignment="1"/>
    <xf numFmtId="3" fontId="75" fillId="0" borderId="0" xfId="0" applyNumberFormat="1" applyFont="1" applyBorder="1" applyAlignment="1">
      <alignment horizontal="right"/>
    </xf>
    <xf numFmtId="0" fontId="75" fillId="0" borderId="0" xfId="0" applyFont="1" applyAlignment="1">
      <alignment horizontal="right"/>
    </xf>
    <xf numFmtId="0" fontId="75" fillId="0" borderId="0" xfId="0" applyFont="1" applyBorder="1" applyAlignment="1">
      <alignment horizontal="right"/>
    </xf>
    <xf numFmtId="3" fontId="75" fillId="0" borderId="0" xfId="0" applyNumberFormat="1" applyFont="1" applyAlignment="1">
      <alignment horizontal="right" vertical="top"/>
    </xf>
    <xf numFmtId="165" fontId="75" fillId="0" borderId="0" xfId="1" applyFont="1" applyAlignment="1">
      <alignment vertical="top"/>
    </xf>
    <xf numFmtId="0" fontId="5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45" fillId="0" borderId="0" xfId="0" applyNumberFormat="1" applyFont="1" applyFill="1" applyAlignment="1">
      <alignment horizontal="right" vertical="top" indent="2"/>
    </xf>
    <xf numFmtId="0" fontId="45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5" fillId="0" borderId="0" xfId="0" applyNumberFormat="1" applyFont="1" applyAlignment="1">
      <alignment vertical="center"/>
    </xf>
    <xf numFmtId="0" fontId="77" fillId="0" borderId="0" xfId="0" applyFont="1" applyAlignment="1">
      <alignment vertical="top"/>
    </xf>
    <xf numFmtId="3" fontId="77" fillId="0" borderId="0" xfId="0" applyNumberFormat="1" applyFont="1" applyAlignment="1">
      <alignment horizontal="right" vertical="top"/>
    </xf>
    <xf numFmtId="0" fontId="77" fillId="0" borderId="0" xfId="0" applyFont="1" applyBorder="1" applyAlignment="1">
      <alignment vertical="top"/>
    </xf>
    <xf numFmtId="3" fontId="77" fillId="0" borderId="0" xfId="0" applyNumberFormat="1" applyFont="1" applyBorder="1" applyAlignment="1">
      <alignment horizontal="right" vertical="top"/>
    </xf>
    <xf numFmtId="169" fontId="77" fillId="0" borderId="0" xfId="1" applyNumberFormat="1" applyFont="1" applyAlignment="1">
      <alignment vertical="top"/>
    </xf>
    <xf numFmtId="3" fontId="76" fillId="0" borderId="0" xfId="0" applyNumberFormat="1" applyFont="1" applyAlignment="1">
      <alignment horizontal="right" vertical="top"/>
    </xf>
    <xf numFmtId="0" fontId="76" fillId="0" borderId="0" xfId="0" applyFont="1" applyAlignment="1">
      <alignment vertical="top"/>
    </xf>
    <xf numFmtId="0" fontId="77" fillId="0" borderId="0" xfId="0" applyFont="1" applyAlignment="1">
      <alignment vertical="center"/>
    </xf>
    <xf numFmtId="3" fontId="77" fillId="0" borderId="0" xfId="0" applyNumberFormat="1" applyFont="1" applyAlignment="1">
      <alignment vertical="center"/>
    </xf>
    <xf numFmtId="0" fontId="77" fillId="0" borderId="0" xfId="0" applyFont="1" applyBorder="1"/>
    <xf numFmtId="3" fontId="77" fillId="0" borderId="0" xfId="0" applyNumberFormat="1" applyFont="1" applyBorder="1"/>
    <xf numFmtId="3" fontId="77" fillId="0" borderId="0" xfId="0" applyNumberFormat="1" applyFont="1" applyAlignment="1">
      <alignment vertical="top"/>
    </xf>
    <xf numFmtId="165" fontId="77" fillId="0" borderId="0" xfId="1" applyFont="1" applyAlignment="1">
      <alignment vertical="top"/>
    </xf>
    <xf numFmtId="0" fontId="76" fillId="0" borderId="0" xfId="0" applyFont="1"/>
    <xf numFmtId="3" fontId="76" fillId="0" borderId="0" xfId="0" applyNumberFormat="1" applyFont="1"/>
    <xf numFmtId="0" fontId="77" fillId="0" borderId="0" xfId="0" applyFont="1"/>
    <xf numFmtId="0" fontId="37" fillId="0" borderId="0" xfId="0" applyFont="1" applyFill="1" applyBorder="1"/>
    <xf numFmtId="0" fontId="53" fillId="0" borderId="0" xfId="0" applyFont="1" applyFill="1" applyBorder="1"/>
    <xf numFmtId="168" fontId="53" fillId="0" borderId="0" xfId="0" applyNumberFormat="1" applyFont="1" applyFill="1" applyBorder="1"/>
    <xf numFmtId="0" fontId="48" fillId="0" borderId="2" xfId="0" applyFont="1" applyBorder="1"/>
    <xf numFmtId="168" fontId="48" fillId="0" borderId="2" xfId="0" applyNumberFormat="1" applyFont="1" applyBorder="1"/>
    <xf numFmtId="169" fontId="76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7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6" fillId="0" borderId="0" xfId="0" applyFont="1" applyFill="1" applyAlignment="1">
      <alignment vertical="center"/>
    </xf>
    <xf numFmtId="169" fontId="76" fillId="0" borderId="0" xfId="1" applyNumberFormat="1" applyFont="1" applyFill="1" applyAlignment="1">
      <alignment horizontal="right" vertical="center"/>
    </xf>
    <xf numFmtId="3" fontId="76" fillId="0" borderId="0" xfId="0" applyNumberFormat="1" applyFont="1" applyFill="1" applyAlignment="1">
      <alignment vertical="center"/>
    </xf>
    <xf numFmtId="169" fontId="76" fillId="0" borderId="0" xfId="1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169" fontId="76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3" fontId="69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0" fillId="0" borderId="0" xfId="0"/>
    <xf numFmtId="0" fontId="15" fillId="0" borderId="2" xfId="0" applyFont="1" applyBorder="1" applyAlignment="1">
      <alignment vertical="center" wrapText="1"/>
    </xf>
    <xf numFmtId="166" fontId="45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5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5" fillId="0" borderId="0" xfId="0" applyNumberFormat="1" applyFont="1" applyFill="1" applyBorder="1" applyAlignment="1">
      <alignment vertical="top"/>
    </xf>
    <xf numFmtId="41" fontId="45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3" fontId="45" fillId="0" borderId="0" xfId="1" applyNumberFormat="1" applyFont="1"/>
    <xf numFmtId="3" fontId="75" fillId="0" borderId="0" xfId="0" applyNumberFormat="1" applyFont="1"/>
    <xf numFmtId="3" fontId="75" fillId="0" borderId="0" xfId="0" applyNumberFormat="1" applyFont="1" applyBorder="1" applyAlignment="1"/>
    <xf numFmtId="3" fontId="45" fillId="0" borderId="0" xfId="1" applyNumberFormat="1" applyFont="1" applyBorder="1" applyAlignment="1"/>
    <xf numFmtId="3" fontId="45" fillId="0" borderId="0" xfId="0" applyNumberFormat="1" applyFont="1" applyBorder="1" applyAlignment="1"/>
    <xf numFmtId="3" fontId="45" fillId="0" borderId="0" xfId="1" applyNumberFormat="1" applyFont="1" applyAlignment="1">
      <alignment vertical="top"/>
    </xf>
    <xf numFmtId="3" fontId="75" fillId="0" borderId="0" xfId="0" applyNumberFormat="1" applyFont="1" applyAlignment="1">
      <alignment vertical="top"/>
    </xf>
    <xf numFmtId="3" fontId="45" fillId="0" borderId="0" xfId="1" applyNumberFormat="1" applyFont="1" applyBorder="1"/>
    <xf numFmtId="3" fontId="45" fillId="0" borderId="0" xfId="1" applyNumberFormat="1" applyFont="1" applyFill="1" applyAlignment="1">
      <alignment vertical="top"/>
    </xf>
    <xf numFmtId="3" fontId="45" fillId="0" borderId="0" xfId="0" applyNumberFormat="1" applyFont="1" applyFill="1" applyAlignment="1">
      <alignment vertical="top"/>
    </xf>
    <xf numFmtId="3" fontId="75" fillId="0" borderId="0" xfId="0" applyNumberFormat="1" applyFont="1" applyFill="1" applyAlignment="1">
      <alignment vertical="top"/>
    </xf>
    <xf numFmtId="3" fontId="75" fillId="0" borderId="0" xfId="0" applyNumberFormat="1" applyFont="1" applyFill="1" applyAlignment="1">
      <alignment horizontal="right" vertical="top"/>
    </xf>
    <xf numFmtId="165" fontId="75" fillId="0" borderId="0" xfId="1" applyFont="1" applyFill="1" applyAlignment="1">
      <alignment vertical="top"/>
    </xf>
    <xf numFmtId="3" fontId="45" fillId="0" borderId="0" xfId="0" applyNumberFormat="1" applyFont="1" applyFill="1" applyAlignment="1">
      <alignment vertical="center"/>
    </xf>
    <xf numFmtId="3" fontId="45" fillId="0" borderId="0" xfId="0" applyNumberFormat="1" applyFont="1" applyFill="1" applyAlignment="1">
      <alignment horizontal="right" vertical="center"/>
    </xf>
    <xf numFmtId="3" fontId="45" fillId="0" borderId="0" xfId="1" applyNumberFormat="1" applyFont="1" applyFill="1"/>
    <xf numFmtId="3" fontId="45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right"/>
    </xf>
    <xf numFmtId="165" fontId="75" fillId="0" borderId="0" xfId="1" applyFont="1" applyFill="1" applyAlignment="1">
      <alignment horizontal="right" vertical="top"/>
    </xf>
    <xf numFmtId="169" fontId="22" fillId="0" borderId="0" xfId="1" applyNumberFormat="1" applyFont="1" applyFill="1" applyAlignment="1">
      <alignment horizontal="right"/>
    </xf>
    <xf numFmtId="169" fontId="67" fillId="0" borderId="0" xfId="1" applyNumberFormat="1" applyFont="1" applyFill="1" applyAlignment="1">
      <alignment horizontal="right"/>
    </xf>
    <xf numFmtId="0" fontId="5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69" fillId="0" borderId="0" xfId="0" applyNumberFormat="1" applyFont="1" applyBorder="1" applyAlignment="1">
      <alignment horizontal="right" vertical="top"/>
    </xf>
    <xf numFmtId="0" fontId="5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 indent="1"/>
    </xf>
    <xf numFmtId="0" fontId="53" fillId="0" borderId="0" xfId="0" applyFont="1" applyFill="1" applyBorder="1" applyAlignment="1">
      <alignment horizontal="left" vertical="top" inden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5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vertical="top" wrapText="1"/>
    </xf>
    <xf numFmtId="0" fontId="49" fillId="0" borderId="14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vertical="top" wrapText="1"/>
    </xf>
    <xf numFmtId="0" fontId="49" fillId="0" borderId="0" xfId="0" applyFont="1" applyFill="1" applyAlignment="1">
      <alignment horizontal="center" vertical="top" wrapText="1"/>
    </xf>
    <xf numFmtId="0" fontId="53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wrapText="1"/>
    </xf>
    <xf numFmtId="0" fontId="53" fillId="0" borderId="0" xfId="0" applyFont="1" applyBorder="1" applyAlignment="1">
      <alignment horizontal="center" vertical="top" wrapText="1"/>
    </xf>
    <xf numFmtId="0" fontId="52" fillId="0" borderId="0" xfId="0" applyFont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15" fillId="0" borderId="18" xfId="0" applyFont="1" applyFill="1" applyBorder="1" applyAlignment="1">
      <alignment horizontal="right"/>
    </xf>
    <xf numFmtId="0" fontId="1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horizontal="center" vertical="top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 vertical="top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3" fontId="69" fillId="0" borderId="0" xfId="0" applyNumberFormat="1" applyFont="1" applyBorder="1" applyAlignment="1">
      <alignment horizontal="right" vertical="top"/>
    </xf>
    <xf numFmtId="3" fontId="70" fillId="0" borderId="0" xfId="0" applyNumberFormat="1" applyFont="1" applyAlignment="1">
      <alignment horizontal="right" vertical="top"/>
    </xf>
    <xf numFmtId="0" fontId="15" fillId="0" borderId="18" xfId="0" applyFont="1" applyBorder="1" applyAlignment="1">
      <alignment horizontal="right" vertical="center"/>
    </xf>
    <xf numFmtId="0" fontId="49" fillId="0" borderId="0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3" fontId="70" fillId="0" borderId="0" xfId="0" applyNumberFormat="1" applyFont="1" applyBorder="1" applyAlignment="1">
      <alignment horizontal="right" vertical="top"/>
    </xf>
    <xf numFmtId="3" fontId="69" fillId="0" borderId="20" xfId="0" applyNumberFormat="1" applyFont="1" applyBorder="1" applyAlignment="1">
      <alignment horizontal="right" vertical="top"/>
    </xf>
    <xf numFmtId="3" fontId="70" fillId="0" borderId="20" xfId="0" applyNumberFormat="1" applyFont="1" applyBorder="1" applyAlignment="1">
      <alignment horizontal="right" vertical="top"/>
    </xf>
    <xf numFmtId="3" fontId="4" fillId="0" borderId="14" xfId="0" applyNumberFormat="1" applyFont="1" applyBorder="1" applyAlignment="1">
      <alignment horizontal="right" vertical="center"/>
    </xf>
    <xf numFmtId="3" fontId="37" fillId="0" borderId="14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5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9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top" wrapText="1"/>
    </xf>
    <xf numFmtId="0" fontId="40" fillId="0" borderId="13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top"/>
    </xf>
    <xf numFmtId="49" fontId="41" fillId="0" borderId="0" xfId="0" applyNumberFormat="1" applyFont="1" applyAlignment="1">
      <alignment horizontal="left" wrapText="1"/>
    </xf>
    <xf numFmtId="0" fontId="0" fillId="0" borderId="0" xfId="0"/>
    <xf numFmtId="49" fontId="43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6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7">
    <cellStyle name="Comma" xfId="1" builtinId="3"/>
    <cellStyle name="Comma [0] 2" xfId="7"/>
    <cellStyle name="Comma [0] 3" xfId="6"/>
    <cellStyle name="Comma [0] 4" xfId="4"/>
    <cellStyle name="Comma 10" xfId="16"/>
    <cellStyle name="Comma 11" xfId="17"/>
    <cellStyle name="Comma 12" xfId="18"/>
    <cellStyle name="Comma 13" xfId="19"/>
    <cellStyle name="Comma 14" xfId="20"/>
    <cellStyle name="Comma 15" xfId="21"/>
    <cellStyle name="Comma 16" xfId="22"/>
    <cellStyle name="Comma 17" xfId="23"/>
    <cellStyle name="Comma 18" xfId="24"/>
    <cellStyle name="Comma 19" xfId="25"/>
    <cellStyle name="Comma 2" xfId="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9"/>
    <cellStyle name="Comma 30" xfId="36"/>
    <cellStyle name="Comma 31" xfId="8"/>
    <cellStyle name="Comma 32" xfId="66"/>
    <cellStyle name="Comma 4" xfId="10"/>
    <cellStyle name="Comma 5" xfId="11"/>
    <cellStyle name="Comma 6" xfId="12"/>
    <cellStyle name="Comma 7" xfId="13"/>
    <cellStyle name="Comma 8" xfId="14"/>
    <cellStyle name="Comma 9" xfId="15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_calculation of %change (BM))" xfId="2"/>
    <cellStyle name="Normal_calculation of %change (BM))_1" xfId="3"/>
    <cellStyle name="Percent" xfId="65" builtinId="5"/>
  </cellStyles>
  <dxfs count="0"/>
  <tableStyles count="0" defaultTableStyle="TableStyleMedium9" defaultPivotStyle="PivotStyleLight16"/>
  <colors>
    <mruColors>
      <color rgb="FFCC99FF"/>
      <color rgb="FF339966"/>
      <color rgb="FF000099"/>
      <color rgb="FF81395F"/>
      <color rgb="FF0000CC"/>
      <color rgb="FF0033CC"/>
      <color rgb="FFB3A2C7"/>
      <color rgb="FF796A5C"/>
      <color rgb="FF604A7B"/>
      <color rgb="FFC1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1070499776"/>
        <c:axId val="1070484096"/>
        <c:axId val="203081824"/>
      </c:line3DChart>
      <c:catAx>
        <c:axId val="107049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1070484096"/>
        <c:crosses val="autoZero"/>
        <c:auto val="1"/>
        <c:lblAlgn val="ctr"/>
        <c:lblOffset val="600"/>
        <c:noMultiLvlLbl val="0"/>
      </c:catAx>
      <c:valAx>
        <c:axId val="10704840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1070499776"/>
        <c:crosses val="autoZero"/>
        <c:crossBetween val="midCat"/>
      </c:valAx>
      <c:serAx>
        <c:axId val="203081824"/>
        <c:scaling>
          <c:orientation val="minMax"/>
        </c:scaling>
        <c:delete val="1"/>
        <c:axPos val="b"/>
        <c:majorTickMark val="out"/>
        <c:minorTickMark val="none"/>
        <c:tickLblPos val="none"/>
        <c:crossAx val="1070484096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21360"/>
        <c:axId val="801021920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23040"/>
        <c:axId val="801022480"/>
      </c:lineChart>
      <c:catAx>
        <c:axId val="8010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21920"/>
        <c:crosses val="autoZero"/>
        <c:auto val="1"/>
        <c:lblAlgn val="ctr"/>
        <c:lblOffset val="100"/>
        <c:noMultiLvlLbl val="0"/>
      </c:catAx>
      <c:valAx>
        <c:axId val="8010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21360"/>
        <c:crosses val="autoZero"/>
        <c:crossBetween val="between"/>
      </c:valAx>
      <c:valAx>
        <c:axId val="801022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23040"/>
        <c:crosses val="max"/>
        <c:crossBetween val="between"/>
      </c:valAx>
      <c:catAx>
        <c:axId val="80102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2248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-24.185559628536666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1.0294628335586964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-34.659606073052302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47.746986309573714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027520"/>
        <c:axId val="801028080"/>
      </c:lineChart>
      <c:catAx>
        <c:axId val="801027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801028080"/>
        <c:crosses val="autoZero"/>
        <c:auto val="0"/>
        <c:lblAlgn val="ctr"/>
        <c:lblOffset val="100"/>
        <c:tickMarkSkip val="1"/>
        <c:noMultiLvlLbl val="0"/>
      </c:catAx>
      <c:valAx>
        <c:axId val="80102808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801027520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25-4AD7-8F39-A43A05B319D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9B-45FF-95C2-141FD7F105E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29.93607157110652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32000"/>
        <c:axId val="801032560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-19.044568485130199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94-4177-A22A-13578BA2D87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-4.5619017732842764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33680"/>
        <c:axId val="801033120"/>
      </c:lineChart>
      <c:catAx>
        <c:axId val="8010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32560"/>
        <c:crosses val="autoZero"/>
        <c:auto val="1"/>
        <c:lblAlgn val="ctr"/>
        <c:lblOffset val="100"/>
        <c:noMultiLvlLbl val="0"/>
      </c:catAx>
      <c:valAx>
        <c:axId val="8010325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32000"/>
        <c:crosses val="autoZero"/>
        <c:crossBetween val="between"/>
      </c:valAx>
      <c:valAx>
        <c:axId val="801033120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33680"/>
        <c:crosses val="max"/>
        <c:crossBetween val="between"/>
      </c:valAx>
      <c:catAx>
        <c:axId val="8010336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8010331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-24.185559628536666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1.0294628335586964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-34.659606073052302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47.746986309573714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038160"/>
        <c:axId val="801038720"/>
      </c:lineChart>
      <c:catAx>
        <c:axId val="80103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01038720"/>
        <c:crosses val="autoZero"/>
        <c:auto val="0"/>
        <c:lblAlgn val="ctr"/>
        <c:lblOffset val="100"/>
        <c:tickMarkSkip val="1"/>
        <c:noMultiLvlLbl val="0"/>
      </c:catAx>
      <c:valAx>
        <c:axId val="80103872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01038160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C-4389-A9A6-45EA4E35BAE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32-4105-A9E3-166B83421CD6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29.93607157110652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42640"/>
        <c:axId val="801043200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-19.044568485130199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D6-4DEE-9AEC-41126DFF00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-4.5619017732842764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44320"/>
        <c:axId val="801043760"/>
      </c:lineChart>
      <c:catAx>
        <c:axId val="8010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43200"/>
        <c:crosses val="autoZero"/>
        <c:auto val="1"/>
        <c:lblAlgn val="ctr"/>
        <c:lblOffset val="100"/>
        <c:noMultiLvlLbl val="0"/>
      </c:catAx>
      <c:valAx>
        <c:axId val="801043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42640"/>
        <c:crosses val="autoZero"/>
        <c:crossBetween val="between"/>
      </c:valAx>
      <c:valAx>
        <c:axId val="801043760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801044320"/>
        <c:crosses val="max"/>
        <c:crossBetween val="between"/>
      </c:valAx>
      <c:catAx>
        <c:axId val="80104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04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27-4639-BE28-29731CDDB8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47680"/>
        <c:axId val="801048240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49360"/>
        <c:axId val="801048800"/>
      </c:lineChart>
      <c:catAx>
        <c:axId val="8010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48240"/>
        <c:crosses val="autoZero"/>
        <c:auto val="1"/>
        <c:lblAlgn val="ctr"/>
        <c:lblOffset val="100"/>
        <c:noMultiLvlLbl val="0"/>
      </c:catAx>
      <c:valAx>
        <c:axId val="8010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47680"/>
        <c:crosses val="autoZero"/>
        <c:crossBetween val="between"/>
      </c:valAx>
      <c:valAx>
        <c:axId val="8010488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49360"/>
        <c:crosses val="max"/>
        <c:crossBetween val="between"/>
      </c:valAx>
      <c:catAx>
        <c:axId val="80104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4880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4-436D-A29E-9253F3996E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52720"/>
        <c:axId val="801053280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54400"/>
        <c:axId val="801053840"/>
      </c:lineChart>
      <c:catAx>
        <c:axId val="8010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53280"/>
        <c:crosses val="autoZero"/>
        <c:auto val="1"/>
        <c:lblAlgn val="ctr"/>
        <c:lblOffset val="100"/>
        <c:noMultiLvlLbl val="0"/>
      </c:catAx>
      <c:valAx>
        <c:axId val="80105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52720"/>
        <c:crosses val="autoZero"/>
        <c:crossBetween val="between"/>
      </c:valAx>
      <c:valAx>
        <c:axId val="8010538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54400"/>
        <c:crosses val="max"/>
        <c:crossBetween val="between"/>
      </c:valAx>
      <c:catAx>
        <c:axId val="80105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538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57760"/>
        <c:axId val="801058320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59440"/>
        <c:axId val="801058880"/>
      </c:lineChart>
      <c:catAx>
        <c:axId val="80105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58320"/>
        <c:crosses val="autoZero"/>
        <c:auto val="1"/>
        <c:lblAlgn val="ctr"/>
        <c:lblOffset val="100"/>
        <c:noMultiLvlLbl val="0"/>
      </c:catAx>
      <c:valAx>
        <c:axId val="8010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57760"/>
        <c:crosses val="autoZero"/>
        <c:crossBetween val="between"/>
      </c:valAx>
      <c:valAx>
        <c:axId val="801058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59440"/>
        <c:crosses val="max"/>
        <c:crossBetween val="between"/>
      </c:valAx>
      <c:catAx>
        <c:axId val="80105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5888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62800"/>
        <c:axId val="801063360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27104"/>
        <c:axId val="801063920"/>
      </c:lineChart>
      <c:catAx>
        <c:axId val="80106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63360"/>
        <c:crosses val="autoZero"/>
        <c:auto val="1"/>
        <c:lblAlgn val="ctr"/>
        <c:lblOffset val="100"/>
        <c:noMultiLvlLbl val="0"/>
      </c:catAx>
      <c:valAx>
        <c:axId val="8010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62800"/>
        <c:crosses val="autoZero"/>
        <c:crossBetween val="between"/>
      </c:valAx>
      <c:valAx>
        <c:axId val="8010639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27104"/>
        <c:crosses val="max"/>
        <c:crossBetween val="between"/>
      </c:valAx>
      <c:catAx>
        <c:axId val="79382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6392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116.12328967641788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93830464"/>
        <c:axId val="793831024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D53-483B-AF42-689AB3CFD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-20.665485873457996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32144"/>
        <c:axId val="793831584"/>
      </c:lineChart>
      <c:catAx>
        <c:axId val="793830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1024"/>
        <c:crosses val="autoZero"/>
        <c:auto val="1"/>
        <c:lblAlgn val="ctr"/>
        <c:lblOffset val="100"/>
        <c:noMultiLvlLbl val="0"/>
      </c:catAx>
      <c:valAx>
        <c:axId val="793831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0464"/>
        <c:crosses val="autoZero"/>
        <c:crossBetween val="between"/>
      </c:valAx>
      <c:valAx>
        <c:axId val="793831584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2144"/>
        <c:crosses val="max"/>
        <c:crossBetween val="between"/>
      </c:valAx>
      <c:catAx>
        <c:axId val="79383214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79383158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Q3/08</c:v>
                </c:pt>
                <c:pt idx="3">
                  <c:v>Q4/08</c:v>
                </c:pt>
                <c:pt idx="4">
                  <c:v>Q1/09</c:v>
                </c:pt>
                <c:pt idx="5">
                  <c:v>Q2/09</c:v>
                </c:pt>
                <c:pt idx="6">
                  <c:v>Q3/09</c:v>
                </c:pt>
                <c:pt idx="7">
                  <c:v>Q4/09</c:v>
                </c:pt>
                <c:pt idx="8">
                  <c:v>Q1/10</c:v>
                </c:pt>
                <c:pt idx="9">
                  <c:v>Q2/10</c:v>
                </c:pt>
                <c:pt idx="10">
                  <c:v>Q3/10</c:v>
                </c:pt>
                <c:pt idx="11">
                  <c:v>Q4/10</c:v>
                </c:pt>
                <c:pt idx="12">
                  <c:v>Q1/11</c:v>
                </c:pt>
                <c:pt idx="13">
                  <c:v>Q2/11</c:v>
                </c:pt>
                <c:pt idx="14">
                  <c:v>Q3/11</c:v>
                </c:pt>
                <c:pt idx="15">
                  <c:v>Q4/11</c:v>
                </c:pt>
                <c:pt idx="16">
                  <c:v>Q1/12</c:v>
                </c:pt>
                <c:pt idx="17">
                  <c:v>Q2/12</c:v>
                </c:pt>
                <c:pt idx="18">
                  <c:v>Q3/12</c:v>
                </c:pt>
                <c:pt idx="19">
                  <c:v>Q4/12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1070503696"/>
        <c:axId val="1070504256"/>
        <c:axId val="203082448"/>
      </c:line3DChart>
      <c:catAx>
        <c:axId val="107050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1070504256"/>
        <c:crosses val="autoZero"/>
        <c:auto val="1"/>
        <c:lblAlgn val="ctr"/>
        <c:lblOffset val="600"/>
        <c:noMultiLvlLbl val="0"/>
      </c:catAx>
      <c:valAx>
        <c:axId val="10705042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70503696"/>
        <c:crosses val="autoZero"/>
        <c:crossBetween val="between"/>
      </c:valAx>
      <c:serAx>
        <c:axId val="203082448"/>
        <c:scaling>
          <c:orientation val="minMax"/>
        </c:scaling>
        <c:delete val="1"/>
        <c:axPos val="b"/>
        <c:majorTickMark val="out"/>
        <c:minorTickMark val="none"/>
        <c:tickLblPos val="none"/>
        <c:crossAx val="1070504256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116.12328967641788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93835504"/>
        <c:axId val="793836064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0C-4372-84A7-C4466073BDC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-20.665485873457996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37184"/>
        <c:axId val="793836624"/>
      </c:lineChart>
      <c:catAx>
        <c:axId val="793835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6064"/>
        <c:crosses val="autoZero"/>
        <c:auto val="1"/>
        <c:lblAlgn val="ctr"/>
        <c:lblOffset val="100"/>
        <c:noMultiLvlLbl val="0"/>
      </c:catAx>
      <c:valAx>
        <c:axId val="793836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5504"/>
        <c:crosses val="autoZero"/>
        <c:crossBetween val="between"/>
      </c:valAx>
      <c:valAx>
        <c:axId val="793836624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3837184"/>
        <c:crosses val="max"/>
        <c:crossBetween val="between"/>
      </c:valAx>
      <c:catAx>
        <c:axId val="79383718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7938366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3840544"/>
        <c:axId val="793841104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42224"/>
        <c:axId val="793841664"/>
      </c:lineChart>
      <c:catAx>
        <c:axId val="7938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1104"/>
        <c:crosses val="autoZero"/>
        <c:auto val="1"/>
        <c:lblAlgn val="ctr"/>
        <c:lblOffset val="100"/>
        <c:noMultiLvlLbl val="0"/>
      </c:catAx>
      <c:valAx>
        <c:axId val="79384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0544"/>
        <c:crosses val="autoZero"/>
        <c:crossBetween val="between"/>
        <c:majorUnit val="5000"/>
      </c:valAx>
      <c:valAx>
        <c:axId val="793841664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2224"/>
        <c:crosses val="max"/>
        <c:crossBetween val="between"/>
      </c:valAx>
      <c:catAx>
        <c:axId val="79384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93841664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3845584"/>
        <c:axId val="793846144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47264"/>
        <c:axId val="793846704"/>
      </c:lineChart>
      <c:catAx>
        <c:axId val="79384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6144"/>
        <c:crosses val="autoZero"/>
        <c:auto val="1"/>
        <c:lblAlgn val="ctr"/>
        <c:lblOffset val="100"/>
        <c:noMultiLvlLbl val="0"/>
      </c:catAx>
      <c:valAx>
        <c:axId val="793846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5584"/>
        <c:crosses val="autoZero"/>
        <c:crossBetween val="between"/>
        <c:majorUnit val="5000"/>
      </c:valAx>
      <c:valAx>
        <c:axId val="793846704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93847264"/>
        <c:crosses val="max"/>
        <c:crossBetween val="between"/>
      </c:valAx>
      <c:catAx>
        <c:axId val="79384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93846704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50624"/>
        <c:axId val="793851184"/>
      </c:lineChart>
      <c:catAx>
        <c:axId val="79385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851184"/>
        <c:crosses val="autoZero"/>
        <c:auto val="1"/>
        <c:lblAlgn val="ctr"/>
        <c:lblOffset val="100"/>
        <c:noMultiLvlLbl val="0"/>
      </c:catAx>
      <c:valAx>
        <c:axId val="79385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85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-24.185559628536666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1.0294628335586964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-34.659606073052302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47.746986309573714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486336"/>
        <c:axId val="1070509856"/>
      </c:lineChart>
      <c:catAx>
        <c:axId val="107048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70509856"/>
        <c:crosses val="autoZero"/>
        <c:auto val="0"/>
        <c:lblAlgn val="ctr"/>
        <c:lblOffset val="100"/>
        <c:tickMarkSkip val="1"/>
        <c:noMultiLvlLbl val="0"/>
      </c:catAx>
      <c:valAx>
        <c:axId val="107050985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704863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52-474E-9806-550636B8FFF3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25-4AD7-8F39-A43A05B319D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9B-45FF-95C2-141FD7F105E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29.93607157110652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1070513216"/>
        <c:axId val="473132512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9-498A-BFEA-2BEFCF47DD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FC-4D7D-9279-29CACE6468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-19.044568485130199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A94-4177-A22A-13578BA2D8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94-4177-A22A-13578BA2D87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-4.5619017732842764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131392"/>
        <c:axId val="473130832"/>
      </c:lineChart>
      <c:catAx>
        <c:axId val="10705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3132512"/>
        <c:crosses val="autoZero"/>
        <c:auto val="1"/>
        <c:lblAlgn val="ctr"/>
        <c:lblOffset val="100"/>
        <c:noMultiLvlLbl val="0"/>
      </c:catAx>
      <c:valAx>
        <c:axId val="473132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0513216"/>
        <c:crosses val="autoZero"/>
        <c:crossBetween val="between"/>
      </c:valAx>
      <c:valAx>
        <c:axId val="47313083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3131392"/>
        <c:crosses val="max"/>
        <c:crossBetween val="between"/>
      </c:valAx>
      <c:catAx>
        <c:axId val="4731313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4731308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-24.185559628536666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1.0294628335586964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-34.659606073052302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47.746986309573714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31040"/>
        <c:axId val="203532160"/>
      </c:lineChart>
      <c:catAx>
        <c:axId val="20353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3532160"/>
        <c:crosses val="autoZero"/>
        <c:auto val="0"/>
        <c:lblAlgn val="ctr"/>
        <c:lblOffset val="100"/>
        <c:tickMarkSkip val="1"/>
        <c:noMultiLvlLbl val="0"/>
      </c:catAx>
      <c:valAx>
        <c:axId val="20353216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3531040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C-4389-A9A6-45EA4E35BAE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32-4105-A9E3-166B83421CD6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29.93607157110652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00640"/>
        <c:axId val="801001200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10-4B5E-A022-F54E6D8BFDC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99-4362-9E3B-C21A82E9717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FC-4389-A9A6-45EA4E35BA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-19.044568485130199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D6-4DEE-9AEC-41126DFF0091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D6-4DEE-9AEC-41126DFF00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-4.5619017732842764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02320"/>
        <c:axId val="801001760"/>
      </c:lineChart>
      <c:catAx>
        <c:axId val="8010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01200"/>
        <c:crosses val="autoZero"/>
        <c:auto val="1"/>
        <c:lblAlgn val="ctr"/>
        <c:lblOffset val="100"/>
        <c:noMultiLvlLbl val="0"/>
      </c:catAx>
      <c:valAx>
        <c:axId val="801001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00640"/>
        <c:crosses val="autoZero"/>
        <c:crossBetween val="between"/>
      </c:valAx>
      <c:valAx>
        <c:axId val="801001760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801002320"/>
        <c:crosses val="max"/>
        <c:crossBetween val="between"/>
      </c:valAx>
      <c:catAx>
        <c:axId val="80100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00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27-4639-BE28-29731CDDB8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05680"/>
        <c:axId val="801006240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07360"/>
        <c:axId val="801006800"/>
      </c:lineChart>
      <c:catAx>
        <c:axId val="80100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06240"/>
        <c:crosses val="autoZero"/>
        <c:auto val="1"/>
        <c:lblAlgn val="ctr"/>
        <c:lblOffset val="100"/>
        <c:noMultiLvlLbl val="0"/>
      </c:catAx>
      <c:valAx>
        <c:axId val="8010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05680"/>
        <c:crosses val="autoZero"/>
        <c:crossBetween val="between"/>
      </c:valAx>
      <c:valAx>
        <c:axId val="8010068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07360"/>
        <c:crosses val="max"/>
        <c:crossBetween val="between"/>
      </c:valAx>
      <c:catAx>
        <c:axId val="80100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0680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4-436D-A29E-9253F3996E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11280"/>
        <c:axId val="801011840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12960"/>
        <c:axId val="801012400"/>
      </c:lineChart>
      <c:catAx>
        <c:axId val="80101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11840"/>
        <c:crosses val="autoZero"/>
        <c:auto val="1"/>
        <c:lblAlgn val="ctr"/>
        <c:lblOffset val="100"/>
        <c:noMultiLvlLbl val="0"/>
      </c:catAx>
      <c:valAx>
        <c:axId val="80101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11280"/>
        <c:crosses val="autoZero"/>
        <c:crossBetween val="between"/>
      </c:valAx>
      <c:valAx>
        <c:axId val="8010124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1012960"/>
        <c:crosses val="max"/>
        <c:crossBetween val="between"/>
      </c:valAx>
      <c:catAx>
        <c:axId val="80101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1240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801016320"/>
        <c:axId val="801016880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018000"/>
        <c:axId val="801017440"/>
      </c:lineChart>
      <c:catAx>
        <c:axId val="8010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16880"/>
        <c:crosses val="autoZero"/>
        <c:auto val="1"/>
        <c:lblAlgn val="ctr"/>
        <c:lblOffset val="100"/>
        <c:noMultiLvlLbl val="0"/>
      </c:catAx>
      <c:valAx>
        <c:axId val="8010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16320"/>
        <c:crosses val="autoZero"/>
        <c:crossBetween val="between"/>
      </c:valAx>
      <c:valAx>
        <c:axId val="8010174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1018000"/>
        <c:crosses val="max"/>
        <c:crossBetween val="between"/>
      </c:valAx>
      <c:catAx>
        <c:axId val="80101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10174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xmlns="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xmlns="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xmlns="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56"/>
  <sheetViews>
    <sheetView tabSelected="1" view="pageBreakPreview" zoomScaleNormal="70" zoomScaleSheetLayoutView="100" workbookViewId="0">
      <pane xSplit="1" ySplit="6" topLeftCell="B7" activePane="bottomRight" state="frozen"/>
      <selection activeCell="F42" sqref="F42"/>
      <selection pane="topRight" activeCell="F42" sqref="F42"/>
      <selection pane="bottomLeft" activeCell="F42" sqref="F42"/>
      <selection pane="bottomRight" activeCell="B11" sqref="B11"/>
    </sheetView>
  </sheetViews>
  <sheetFormatPr defaultColWidth="8.85546875" defaultRowHeight="15"/>
  <cols>
    <col min="1" max="1" width="4.7109375" style="630" customWidth="1"/>
    <col min="2" max="2" width="51.42578125" style="462" customWidth="1"/>
    <col min="3" max="3" width="12.5703125" style="462" customWidth="1"/>
    <col min="4" max="4" width="15" style="462" customWidth="1"/>
    <col min="5" max="5" width="9" style="462" customWidth="1"/>
    <col min="6" max="16384" width="8.85546875" style="543"/>
  </cols>
  <sheetData>
    <row r="1" spans="1:5" ht="21" customHeight="1">
      <c r="A1" s="977">
        <v>1</v>
      </c>
      <c r="B1" s="616" t="s">
        <v>563</v>
      </c>
    </row>
    <row r="2" spans="1:5" ht="21" customHeight="1">
      <c r="A2" s="977"/>
      <c r="B2" s="617" t="s">
        <v>575</v>
      </c>
    </row>
    <row r="3" spans="1:5" ht="9.9499999999999993" customHeight="1" thickBot="1">
      <c r="E3" s="631"/>
    </row>
    <row r="4" spans="1:5" ht="5.0999999999999996" customHeight="1">
      <c r="A4" s="632"/>
      <c r="B4" s="633"/>
      <c r="C4" s="633"/>
      <c r="D4" s="634"/>
      <c r="E4" s="635"/>
    </row>
    <row r="5" spans="1:5" ht="60.75" customHeight="1">
      <c r="A5" s="636"/>
      <c r="B5" s="615" t="s">
        <v>470</v>
      </c>
      <c r="C5" s="615" t="s">
        <v>471</v>
      </c>
      <c r="D5" s="620" t="s">
        <v>586</v>
      </c>
      <c r="E5" s="637"/>
    </row>
    <row r="6" spans="1:5" ht="24.95" customHeight="1" thickBot="1">
      <c r="A6" s="638"/>
      <c r="B6" s="639"/>
      <c r="C6" s="639"/>
      <c r="D6" s="640" t="s">
        <v>1</v>
      </c>
      <c r="E6" s="641" t="s">
        <v>2</v>
      </c>
    </row>
    <row r="7" spans="1:5" ht="9.9499999999999993" customHeight="1">
      <c r="A7" s="642"/>
      <c r="C7" s="643"/>
      <c r="E7" s="631"/>
    </row>
    <row r="8" spans="1:5" s="554" customFormat="1" ht="15" customHeight="1">
      <c r="A8" s="644" t="s">
        <v>3</v>
      </c>
      <c r="B8" s="645" t="s">
        <v>346</v>
      </c>
      <c r="C8" s="614">
        <v>4100</v>
      </c>
      <c r="D8" s="874">
        <v>16268945.963109804</v>
      </c>
      <c r="E8" s="936">
        <v>54.345627563277723</v>
      </c>
    </row>
    <row r="9" spans="1:5" s="554" customFormat="1" ht="15" customHeight="1">
      <c r="A9" s="646"/>
      <c r="B9" s="647" t="s">
        <v>4</v>
      </c>
      <c r="C9" s="614"/>
      <c r="D9" s="874"/>
      <c r="E9" s="936"/>
    </row>
    <row r="10" spans="1:5" s="554" customFormat="1" ht="15" customHeight="1">
      <c r="A10" s="646"/>
      <c r="B10" s="648"/>
      <c r="C10" s="614"/>
      <c r="D10" s="874"/>
      <c r="E10" s="936"/>
    </row>
    <row r="11" spans="1:5" s="554" customFormat="1" ht="15" customHeight="1">
      <c r="A11" s="644" t="s">
        <v>5</v>
      </c>
      <c r="B11" s="645" t="s">
        <v>6</v>
      </c>
      <c r="C11" s="614">
        <v>4210</v>
      </c>
      <c r="D11" s="874">
        <v>6731076.2529517757</v>
      </c>
      <c r="E11" s="936">
        <v>22.484834848699485</v>
      </c>
    </row>
    <row r="12" spans="1:5" s="554" customFormat="1" ht="15" customHeight="1">
      <c r="A12" s="646"/>
      <c r="B12" s="647" t="s">
        <v>7</v>
      </c>
      <c r="C12" s="614"/>
      <c r="D12" s="874"/>
      <c r="E12" s="936"/>
    </row>
    <row r="13" spans="1:5" s="554" customFormat="1" ht="15" customHeight="1">
      <c r="A13" s="646"/>
      <c r="B13" s="648"/>
      <c r="C13" s="614"/>
      <c r="D13" s="874"/>
      <c r="E13" s="936"/>
    </row>
    <row r="14" spans="1:5" s="554" customFormat="1" ht="15" customHeight="1">
      <c r="A14" s="644" t="s">
        <v>8</v>
      </c>
      <c r="B14" s="645" t="s">
        <v>9</v>
      </c>
      <c r="C14" s="614">
        <v>4220</v>
      </c>
      <c r="D14" s="874">
        <v>2622246.5987356114</v>
      </c>
      <c r="E14" s="936">
        <v>8.7594880059898497</v>
      </c>
    </row>
    <row r="15" spans="1:5" s="554" customFormat="1" ht="15" customHeight="1">
      <c r="A15" s="644"/>
      <c r="B15" s="647" t="s">
        <v>10</v>
      </c>
      <c r="C15" s="614"/>
      <c r="D15" s="874"/>
      <c r="E15" s="936"/>
    </row>
    <row r="16" spans="1:5" s="554" customFormat="1" ht="15" customHeight="1">
      <c r="A16" s="644"/>
      <c r="B16" s="649"/>
      <c r="C16" s="614"/>
      <c r="D16" s="874"/>
      <c r="E16" s="936"/>
    </row>
    <row r="17" spans="1:5" s="554" customFormat="1" ht="31.5">
      <c r="A17" s="644" t="s">
        <v>12</v>
      </c>
      <c r="B17" s="645" t="s">
        <v>13</v>
      </c>
      <c r="C17" s="614">
        <v>4290</v>
      </c>
      <c r="D17" s="874">
        <v>1614382.3088669663</v>
      </c>
      <c r="E17" s="936">
        <v>5.3927660649539755</v>
      </c>
    </row>
    <row r="18" spans="1:5" s="554" customFormat="1" ht="30">
      <c r="A18" s="644"/>
      <c r="B18" s="647" t="s">
        <v>345</v>
      </c>
      <c r="C18" s="614"/>
      <c r="D18" s="874"/>
      <c r="E18" s="936"/>
    </row>
    <row r="19" spans="1:5" s="554" customFormat="1" ht="15" customHeight="1">
      <c r="A19" s="644"/>
      <c r="B19" s="650"/>
      <c r="C19" s="614"/>
      <c r="D19" s="874"/>
      <c r="E19" s="936"/>
    </row>
    <row r="20" spans="1:5" s="554" customFormat="1" ht="15" customHeight="1">
      <c r="A20" s="644" t="s">
        <v>14</v>
      </c>
      <c r="B20" s="645" t="s">
        <v>15</v>
      </c>
      <c r="C20" s="614">
        <v>4311</v>
      </c>
      <c r="D20" s="874">
        <v>35661.612642385022</v>
      </c>
      <c r="E20" s="936">
        <v>0.11912589318100325</v>
      </c>
    </row>
    <row r="21" spans="1:5" s="554" customFormat="1" ht="15" customHeight="1">
      <c r="A21" s="644"/>
      <c r="B21" s="647" t="s">
        <v>16</v>
      </c>
      <c r="C21" s="614"/>
      <c r="D21" s="874"/>
      <c r="E21" s="936"/>
    </row>
    <row r="22" spans="1:5" s="554" customFormat="1" ht="15" customHeight="1">
      <c r="A22" s="644"/>
      <c r="B22" s="650"/>
      <c r="C22" s="614"/>
      <c r="D22" s="874"/>
      <c r="E22" s="936"/>
    </row>
    <row r="23" spans="1:5" s="554" customFormat="1" ht="15" customHeight="1">
      <c r="A23" s="644" t="s">
        <v>17</v>
      </c>
      <c r="B23" s="645" t="s">
        <v>18</v>
      </c>
      <c r="C23" s="614">
        <v>4312</v>
      </c>
      <c r="D23" s="874">
        <v>530359.26136318606</v>
      </c>
      <c r="E23" s="936">
        <v>1.7716394754850686</v>
      </c>
    </row>
    <row r="24" spans="1:5" s="554" customFormat="1" ht="15" customHeight="1">
      <c r="A24" s="644"/>
      <c r="B24" s="647" t="s">
        <v>545</v>
      </c>
      <c r="C24" s="614"/>
      <c r="D24" s="874"/>
      <c r="E24" s="936"/>
    </row>
    <row r="25" spans="1:5" s="554" customFormat="1" ht="15" customHeight="1">
      <c r="A25" s="644"/>
      <c r="B25" s="650"/>
      <c r="C25" s="614"/>
      <c r="D25" s="874"/>
      <c r="E25" s="936"/>
    </row>
    <row r="26" spans="1:5" s="554" customFormat="1" ht="15" customHeight="1">
      <c r="A26" s="644" t="s">
        <v>351</v>
      </c>
      <c r="B26" s="645" t="s">
        <v>19</v>
      </c>
      <c r="C26" s="614">
        <v>4321</v>
      </c>
      <c r="D26" s="874">
        <v>568050.3902601127</v>
      </c>
      <c r="E26" s="936">
        <v>1.8975448696093435</v>
      </c>
    </row>
    <row r="27" spans="1:5" s="554" customFormat="1" ht="15" customHeight="1">
      <c r="A27" s="644"/>
      <c r="B27" s="647" t="s">
        <v>347</v>
      </c>
      <c r="C27" s="614"/>
      <c r="D27" s="874"/>
      <c r="E27" s="936"/>
    </row>
    <row r="28" spans="1:5" s="554" customFormat="1" ht="15" customHeight="1">
      <c r="A28" s="644"/>
      <c r="B28" s="650"/>
      <c r="C28" s="614"/>
      <c r="D28" s="874"/>
      <c r="E28" s="936"/>
    </row>
    <row r="29" spans="1:5" s="554" customFormat="1" ht="31.5">
      <c r="A29" s="644" t="s">
        <v>352</v>
      </c>
      <c r="B29" s="645" t="s">
        <v>348</v>
      </c>
      <c r="C29" s="614">
        <v>4322</v>
      </c>
      <c r="D29" s="874">
        <v>645815.15131301049</v>
      </c>
      <c r="E29" s="936">
        <v>2.1573142948266262</v>
      </c>
    </row>
    <row r="30" spans="1:5" s="554" customFormat="1" ht="15" customHeight="1">
      <c r="A30" s="644"/>
      <c r="B30" s="647" t="s">
        <v>349</v>
      </c>
      <c r="C30" s="614"/>
      <c r="D30" s="874"/>
      <c r="E30" s="936"/>
    </row>
    <row r="31" spans="1:5" s="554" customFormat="1" ht="15" customHeight="1">
      <c r="A31" s="644"/>
      <c r="B31" s="650"/>
      <c r="C31" s="614"/>
      <c r="D31" s="874"/>
      <c r="E31" s="936"/>
    </row>
    <row r="32" spans="1:5" s="554" customFormat="1" ht="15" customHeight="1">
      <c r="A32" s="644" t="s">
        <v>20</v>
      </c>
      <c r="B32" s="645" t="s">
        <v>21</v>
      </c>
      <c r="C32" s="614">
        <v>4329</v>
      </c>
      <c r="D32" s="874">
        <v>153759.12331232947</v>
      </c>
      <c r="E32" s="936">
        <v>0.51362491884450745</v>
      </c>
    </row>
    <row r="33" spans="1:5" s="554" customFormat="1" ht="15" customHeight="1">
      <c r="A33" s="644"/>
      <c r="B33" s="647" t="s">
        <v>350</v>
      </c>
      <c r="C33" s="614"/>
      <c r="D33" s="874"/>
      <c r="E33" s="936"/>
    </row>
    <row r="34" spans="1:5" s="554" customFormat="1" ht="15" customHeight="1">
      <c r="A34" s="644"/>
      <c r="B34" s="650"/>
      <c r="C34" s="614"/>
      <c r="D34" s="874"/>
      <c r="E34" s="936"/>
    </row>
    <row r="35" spans="1:5" s="554" customFormat="1" ht="15" customHeight="1">
      <c r="A35" s="644" t="s">
        <v>22</v>
      </c>
      <c r="B35" s="645" t="s">
        <v>23</v>
      </c>
      <c r="C35" s="614">
        <v>4330</v>
      </c>
      <c r="D35" s="874">
        <v>322319.69198127883</v>
      </c>
      <c r="E35" s="936">
        <v>1.0766933504139973</v>
      </c>
    </row>
    <row r="36" spans="1:5" s="554" customFormat="1" ht="15" customHeight="1">
      <c r="A36" s="644"/>
      <c r="B36" s="647" t="s">
        <v>24</v>
      </c>
      <c r="C36" s="614"/>
      <c r="D36" s="874"/>
      <c r="E36" s="936"/>
    </row>
    <row r="37" spans="1:5" s="554" customFormat="1" ht="15" customHeight="1">
      <c r="A37" s="644"/>
      <c r="B37" s="650"/>
      <c r="C37" s="614"/>
      <c r="D37" s="874"/>
      <c r="E37" s="936"/>
    </row>
    <row r="38" spans="1:5" s="554" customFormat="1" ht="15" customHeight="1">
      <c r="A38" s="644" t="s">
        <v>25</v>
      </c>
      <c r="B38" s="645" t="s">
        <v>26</v>
      </c>
      <c r="C38" s="614">
        <v>4390</v>
      </c>
      <c r="D38" s="874">
        <v>443455.21657004923</v>
      </c>
      <c r="E38" s="936">
        <v>1.4813407147184277</v>
      </c>
    </row>
    <row r="39" spans="1:5" s="554" customFormat="1" ht="15" customHeight="1">
      <c r="A39" s="651"/>
      <c r="B39" s="647" t="s">
        <v>546</v>
      </c>
      <c r="C39" s="652"/>
      <c r="D39" s="874"/>
      <c r="E39" s="936"/>
    </row>
    <row r="40" spans="1:5" s="554" customFormat="1" ht="9.9499999999999993" customHeight="1">
      <c r="A40" s="646"/>
      <c r="B40" s="648"/>
      <c r="C40" s="652"/>
      <c r="D40" s="874"/>
      <c r="E40" s="936"/>
    </row>
    <row r="41" spans="1:5" s="552" customFormat="1" ht="35.1" customHeight="1" thickBot="1">
      <c r="A41" s="578"/>
      <c r="B41" s="579" t="s">
        <v>472</v>
      </c>
      <c r="C41" s="580"/>
      <c r="D41" s="516">
        <v>29936071.571106508</v>
      </c>
      <c r="E41" s="937">
        <v>100</v>
      </c>
    </row>
    <row r="42" spans="1:5">
      <c r="D42" s="464"/>
      <c r="E42" s="631"/>
    </row>
    <row r="43" spans="1:5">
      <c r="E43" s="631"/>
    </row>
    <row r="44" spans="1:5">
      <c r="D44" s="464"/>
      <c r="E44" s="631"/>
    </row>
    <row r="45" spans="1:5" ht="9.75" customHeight="1">
      <c r="D45" s="464"/>
      <c r="E45" s="631"/>
    </row>
    <row r="46" spans="1:5">
      <c r="D46" s="464"/>
      <c r="E46" s="631"/>
    </row>
    <row r="47" spans="1:5">
      <c r="D47" s="464"/>
      <c r="E47" s="631"/>
    </row>
    <row r="48" spans="1:5">
      <c r="B48" s="464"/>
      <c r="D48" s="464"/>
      <c r="E48" s="631"/>
    </row>
    <row r="49" spans="4:5">
      <c r="D49" s="464"/>
      <c r="E49" s="631"/>
    </row>
    <row r="50" spans="4:5">
      <c r="D50" s="464"/>
      <c r="E50" s="631"/>
    </row>
    <row r="51" spans="4:5">
      <c r="D51" s="464"/>
      <c r="E51" s="631"/>
    </row>
    <row r="52" spans="4:5">
      <c r="D52" s="464"/>
      <c r="E52" s="631"/>
    </row>
    <row r="53" spans="4:5">
      <c r="D53" s="464"/>
      <c r="E53" s="631"/>
    </row>
    <row r="54" spans="4:5">
      <c r="D54" s="464"/>
      <c r="E54" s="631"/>
    </row>
    <row r="55" spans="4:5">
      <c r="D55" s="464"/>
      <c r="E55" s="631"/>
    </row>
    <row r="56" spans="4:5">
      <c r="D56" s="464"/>
      <c r="E56" s="631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>
      <c r="B1" s="1060" t="s">
        <v>211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8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>
      <c r="B2" s="1069" t="s">
        <v>212</v>
      </c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53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>
      <c r="A5" s="10" t="s">
        <v>135</v>
      </c>
      <c r="B5" s="11"/>
      <c r="C5" s="1070" t="s">
        <v>136</v>
      </c>
      <c r="D5" s="1057" t="s">
        <v>137</v>
      </c>
      <c r="E5" s="1068"/>
      <c r="F5" s="232"/>
      <c r="G5" s="1057" t="s">
        <v>138</v>
      </c>
      <c r="H5" s="1068"/>
      <c r="I5" s="232"/>
      <c r="J5" s="1057" t="s">
        <v>139</v>
      </c>
      <c r="K5" s="1072"/>
      <c r="L5" s="237"/>
      <c r="M5" s="1057" t="s">
        <v>140</v>
      </c>
      <c r="N5" s="1073"/>
      <c r="O5" s="243"/>
      <c r="P5" s="12"/>
      <c r="Q5" s="273"/>
      <c r="R5" s="336"/>
      <c r="S5" s="336"/>
    </row>
    <row r="6" spans="1:25" ht="19.5" customHeight="1">
      <c r="A6" s="10"/>
      <c r="B6" s="13"/>
      <c r="C6" s="1071"/>
      <c r="D6" s="1068"/>
      <c r="E6" s="1068"/>
      <c r="F6" s="232"/>
      <c r="G6" s="1068"/>
      <c r="H6" s="1068"/>
      <c r="I6" s="232"/>
      <c r="J6" s="1072"/>
      <c r="K6" s="1072"/>
      <c r="L6" s="237"/>
      <c r="M6" s="1068"/>
      <c r="N6" s="1073"/>
      <c r="O6" s="243"/>
      <c r="P6" s="12"/>
      <c r="Q6" s="274"/>
      <c r="R6" s="343"/>
      <c r="S6" s="343"/>
    </row>
    <row r="7" spans="1:25" ht="12.75" customHeight="1">
      <c r="A7" s="10"/>
      <c r="B7" s="14"/>
      <c r="C7" s="288" t="s">
        <v>141</v>
      </c>
      <c r="D7" s="1052" t="s">
        <v>142</v>
      </c>
      <c r="E7" s="1053"/>
      <c r="F7" s="233"/>
      <c r="G7" s="1052" t="s">
        <v>143</v>
      </c>
      <c r="H7" s="1053"/>
      <c r="I7" s="233"/>
      <c r="J7" s="1052" t="s">
        <v>144</v>
      </c>
      <c r="K7" s="1075"/>
      <c r="L7" s="238"/>
      <c r="M7" s="1077" t="s">
        <v>145</v>
      </c>
      <c r="N7" s="1073"/>
      <c r="O7" s="243"/>
      <c r="P7" s="15"/>
      <c r="Q7" s="275"/>
      <c r="R7" s="340"/>
      <c r="S7" s="340"/>
    </row>
    <row r="8" spans="1:25" ht="18" customHeight="1">
      <c r="A8" s="10"/>
      <c r="B8" s="16"/>
      <c r="C8" s="289"/>
      <c r="D8" s="1074"/>
      <c r="E8" s="1074"/>
      <c r="F8" s="234"/>
      <c r="G8" s="1074"/>
      <c r="H8" s="1074"/>
      <c r="I8" s="234"/>
      <c r="J8" s="1076"/>
      <c r="K8" s="1076"/>
      <c r="L8" s="238"/>
      <c r="M8" s="1049" t="s">
        <v>146</v>
      </c>
      <c r="N8" s="1078"/>
      <c r="O8" s="225"/>
      <c r="P8" s="15"/>
      <c r="Q8" s="276"/>
      <c r="R8" s="344"/>
      <c r="S8" s="344"/>
    </row>
    <row r="9" spans="1:25" ht="16.5" customHeight="1" thickBot="1">
      <c r="A9" s="10"/>
      <c r="B9" s="16"/>
      <c r="C9" s="290"/>
      <c r="D9" s="1050" t="s">
        <v>1</v>
      </c>
      <c r="E9" s="1067"/>
      <c r="F9" s="1067"/>
      <c r="G9" s="1067"/>
      <c r="H9" s="1067"/>
      <c r="I9" s="1067"/>
      <c r="J9" s="1067"/>
      <c r="K9" s="1067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61">
        <f>P62</f>
        <v>17661.141300662508</v>
      </c>
      <c r="K11" s="1061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61">
        <f>P63</f>
        <v>16037.212560804761</v>
      </c>
      <c r="K12" s="1061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61">
        <f>P64</f>
        <v>15040.54</v>
      </c>
      <c r="K13" s="1061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61">
        <f>P65</f>
        <v>15519.44762424558</v>
      </c>
      <c r="K14" s="1061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62">
        <f>P66</f>
        <v>15641</v>
      </c>
      <c r="K17" s="1063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62">
        <f>P67</f>
        <v>14889</v>
      </c>
      <c r="K18" s="1063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62">
        <f>P68</f>
        <v>15992</v>
      </c>
      <c r="K19" s="1063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62">
        <f>P69</f>
        <v>14270</v>
      </c>
      <c r="K20" s="1064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65">
        <f>P70</f>
        <v>13983</v>
      </c>
      <c r="K22" s="1066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65">
        <f>P71</f>
        <v>14865</v>
      </c>
      <c r="K23" s="1066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65">
        <f>P72</f>
        <v>15637</v>
      </c>
      <c r="K24" s="1066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54">
        <f>P73</f>
        <v>15532</v>
      </c>
      <c r="K25" s="1063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54">
        <f>P74</f>
        <v>16573</v>
      </c>
      <c r="K27" s="1049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54">
        <f>P75</f>
        <v>15428</v>
      </c>
      <c r="K28" s="1054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54">
        <f>P76</f>
        <v>13146</v>
      </c>
      <c r="K29" s="1054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54">
        <f>P77</f>
        <v>13174</v>
      </c>
      <c r="K30" s="1054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54">
        <f>P78</f>
        <v>13588</v>
      </c>
      <c r="K32" s="1054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54">
        <f>P79</f>
        <v>14236.687419000002</v>
      </c>
      <c r="K33" s="1054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54">
        <f>P80</f>
        <v>13298.277193</v>
      </c>
      <c r="K34" s="1054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54">
        <f>P81</f>
        <v>11938.109627999998</v>
      </c>
      <c r="K35" s="1054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>
      <c r="A42" s="1055" t="s">
        <v>213</v>
      </c>
      <c r="B42" s="1055"/>
      <c r="C42" s="1055"/>
      <c r="D42" s="1055"/>
      <c r="E42" s="1055"/>
      <c r="F42" s="1055"/>
      <c r="G42" s="1055"/>
      <c r="H42" s="1055"/>
      <c r="I42" s="1055"/>
      <c r="J42" s="1055"/>
      <c r="K42" s="1055"/>
      <c r="L42" s="1055"/>
      <c r="M42" s="1055"/>
      <c r="N42" s="1055"/>
      <c r="O42" s="1055"/>
      <c r="P42" s="1055"/>
      <c r="Q42" s="1055"/>
      <c r="R42" s="346"/>
      <c r="S42" s="346"/>
    </row>
    <row r="43" spans="1:25">
      <c r="A43" s="1056" t="s">
        <v>214</v>
      </c>
      <c r="B43" s="1056"/>
      <c r="C43" s="1056"/>
      <c r="D43" s="1056"/>
      <c r="E43" s="1056"/>
      <c r="F43" s="1056"/>
      <c r="G43" s="1056"/>
      <c r="H43" s="1056"/>
      <c r="I43" s="1056"/>
      <c r="J43" s="1056"/>
      <c r="K43" s="1056"/>
      <c r="L43" s="1056"/>
      <c r="M43" s="1056"/>
      <c r="N43" s="1056"/>
      <c r="O43" s="1056"/>
      <c r="P43" s="1056"/>
      <c r="Q43" s="1056"/>
      <c r="R43" s="347"/>
      <c r="S43" s="347"/>
    </row>
    <row r="44" spans="1:25" ht="13.5" thickBot="1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>
      <c r="B46" s="1057" t="s">
        <v>163</v>
      </c>
      <c r="C46" s="1057"/>
      <c r="D46" s="1057" t="s">
        <v>164</v>
      </c>
      <c r="E46" s="1057"/>
      <c r="F46" s="211"/>
      <c r="G46" s="1057" t="s">
        <v>165</v>
      </c>
      <c r="H46" s="1057"/>
      <c r="I46" s="211"/>
      <c r="J46" s="1057" t="s">
        <v>166</v>
      </c>
      <c r="K46" s="1057"/>
      <c r="L46" s="211"/>
      <c r="M46" s="1057" t="s">
        <v>167</v>
      </c>
      <c r="N46" s="1057"/>
      <c r="O46" s="211"/>
      <c r="P46" s="1057" t="s">
        <v>168</v>
      </c>
      <c r="Q46" s="1060"/>
      <c r="R46" s="342"/>
      <c r="S46" s="342"/>
    </row>
    <row r="47" spans="1:25" ht="30" customHeight="1">
      <c r="A47" s="37"/>
      <c r="B47" s="1052" t="s">
        <v>169</v>
      </c>
      <c r="C47" s="1058"/>
      <c r="D47" s="1052" t="s">
        <v>110</v>
      </c>
      <c r="E47" s="1059"/>
      <c r="F47" s="235"/>
      <c r="G47" s="1052" t="s">
        <v>134</v>
      </c>
      <c r="H47" s="1052"/>
      <c r="I47" s="236"/>
      <c r="J47" s="1052" t="s">
        <v>111</v>
      </c>
      <c r="K47" s="1059"/>
      <c r="L47" s="235"/>
      <c r="M47" s="1052" t="s">
        <v>112</v>
      </c>
      <c r="N47" s="1059"/>
      <c r="O47" s="235"/>
      <c r="P47" s="1052" t="s">
        <v>133</v>
      </c>
      <c r="Q47" s="1053"/>
      <c r="R47" s="341"/>
      <c r="S47" s="341"/>
    </row>
    <row r="48" spans="1:25" s="40" customFormat="1" ht="28.5" customHeight="1" thickBot="1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50" t="s">
        <v>1</v>
      </c>
      <c r="Q48" s="1051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>
      <c r="A51" s="4"/>
      <c r="B51" s="1048">
        <v>2012</v>
      </c>
      <c r="C51" s="1049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>
      <c r="A52" s="4"/>
      <c r="B52" s="1048">
        <v>2011</v>
      </c>
      <c r="C52" s="1049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>
      <c r="A53" s="4"/>
      <c r="B53" s="1048">
        <v>2010</v>
      </c>
      <c r="C53" s="1049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>
      <c r="A54" s="4"/>
      <c r="B54" s="1048" t="s">
        <v>171</v>
      </c>
      <c r="C54" s="1049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>
      <c r="A55" s="4"/>
      <c r="B55" s="1048" t="s">
        <v>172</v>
      </c>
      <c r="C55" s="1049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>
      <c r="A56" s="256"/>
      <c r="B56" s="1048" t="s">
        <v>173</v>
      </c>
      <c r="C56" s="1049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>
      <c r="C121" s="268">
        <f>SUM(C106:C120)</f>
        <v>15428839473</v>
      </c>
    </row>
    <row r="123" spans="2:25" s="215" customFormat="1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B54:C54"/>
    <mergeCell ref="B55:C55"/>
    <mergeCell ref="B56:C56"/>
    <mergeCell ref="P48:Q48"/>
    <mergeCell ref="B52:C52"/>
    <mergeCell ref="B53:C53"/>
    <mergeCell ref="B51:C51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57"/>
  <sheetViews>
    <sheetView view="pageBreakPreview" zoomScaleNormal="100" zoomScaleSheetLayoutView="100" workbookViewId="0">
      <pane xSplit="2" ySplit="7" topLeftCell="C8" activePane="bottomRight" state="frozen"/>
      <selection activeCell="F42" sqref="F42"/>
      <selection pane="topRight" activeCell="F42" sqref="F42"/>
      <selection pane="bottomLeft" activeCell="F42" sqref="F42"/>
      <selection pane="bottomRight" activeCell="T20" sqref="T20"/>
    </sheetView>
  </sheetViews>
  <sheetFormatPr defaultColWidth="8.85546875" defaultRowHeight="15.75"/>
  <cols>
    <col min="1" max="1" width="4.42578125" style="392" customWidth="1"/>
    <col min="2" max="2" width="9.140625" style="485" customWidth="1"/>
    <col min="3" max="3" width="9.7109375" style="485" customWidth="1"/>
    <col min="4" max="4" width="6.42578125" style="486" customWidth="1"/>
    <col min="5" max="5" width="0.85546875" style="486" customWidth="1"/>
    <col min="6" max="6" width="9.7109375" style="485" customWidth="1"/>
    <col min="7" max="7" width="6.42578125" style="486" customWidth="1"/>
    <col min="8" max="8" width="0.85546875" style="486" customWidth="1"/>
    <col min="9" max="9" width="9.7109375" style="485" customWidth="1"/>
    <col min="10" max="10" width="6.42578125" style="486" customWidth="1"/>
    <col min="11" max="11" width="0.85546875" style="486" customWidth="1"/>
    <col min="12" max="12" width="9.7109375" style="485" customWidth="1"/>
    <col min="13" max="13" width="6.42578125" style="486" customWidth="1"/>
    <col min="14" max="14" width="0.85546875" style="486" customWidth="1"/>
    <col min="15" max="15" width="10.7109375" style="485" customWidth="1"/>
    <col min="16" max="16" width="8.42578125" style="486" customWidth="1"/>
    <col min="17" max="17" width="11.42578125" style="486" bestFit="1" customWidth="1"/>
    <col min="18" max="18" width="12.5703125" style="787" bestFit="1" customWidth="1"/>
    <col min="19" max="20" width="12.5703125" style="787" customWidth="1"/>
    <col min="21" max="21" width="9.5703125" style="787" customWidth="1"/>
    <col min="22" max="22" width="11.5703125" style="793" bestFit="1" customWidth="1"/>
    <col min="23" max="23" width="10.5703125" style="793" bestFit="1" customWidth="1"/>
    <col min="24" max="24" width="9" style="793" bestFit="1" customWidth="1"/>
    <col min="25" max="25" width="10" style="793" bestFit="1" customWidth="1"/>
    <col min="26" max="16384" width="8.85546875" style="392"/>
  </cols>
  <sheetData>
    <row r="1" spans="1:27" s="447" customFormat="1" ht="30" customHeight="1">
      <c r="A1" s="1079">
        <v>7</v>
      </c>
      <c r="B1" s="1080" t="s">
        <v>572</v>
      </c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778"/>
      <c r="R1" s="785"/>
      <c r="S1" s="785"/>
      <c r="T1" s="785"/>
      <c r="U1" s="785"/>
      <c r="V1" s="785"/>
      <c r="W1" s="785"/>
      <c r="X1" s="785"/>
      <c r="Y1" s="785"/>
    </row>
    <row r="2" spans="1:27" s="447" customFormat="1" ht="30" customHeight="1">
      <c r="A2" s="1079"/>
      <c r="B2" s="1082" t="s">
        <v>583</v>
      </c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1"/>
      <c r="N2" s="1081"/>
      <c r="O2" s="1081"/>
      <c r="P2" s="1081"/>
      <c r="Q2" s="778"/>
      <c r="R2" s="785"/>
      <c r="S2" s="785"/>
      <c r="T2" s="785"/>
      <c r="U2" s="785"/>
      <c r="V2" s="785"/>
      <c r="W2" s="785"/>
      <c r="X2" s="785"/>
      <c r="Y2" s="785"/>
    </row>
    <row r="3" spans="1:27" s="396" customFormat="1" ht="5.0999999999999996" customHeight="1" thickBot="1">
      <c r="A3" s="482"/>
      <c r="B3" s="482"/>
      <c r="C3" s="482"/>
      <c r="D3" s="483"/>
      <c r="E3" s="483"/>
      <c r="F3" s="482"/>
      <c r="G3" s="483"/>
      <c r="H3" s="483"/>
      <c r="I3" s="482"/>
      <c r="J3" s="483"/>
      <c r="K3" s="483"/>
      <c r="L3" s="482"/>
      <c r="M3" s="483"/>
      <c r="N3" s="483"/>
      <c r="O3" s="482"/>
      <c r="P3" s="483"/>
      <c r="Q3" s="798"/>
      <c r="R3" s="786"/>
      <c r="S3" s="786"/>
      <c r="T3" s="786"/>
      <c r="U3" s="786"/>
      <c r="V3" s="786"/>
      <c r="W3" s="794"/>
      <c r="X3" s="794"/>
      <c r="Y3" s="794"/>
    </row>
    <row r="4" spans="1:27" s="396" customFormat="1" ht="5.0999999999999996" customHeight="1">
      <c r="A4" s="452"/>
      <c r="B4" s="452"/>
      <c r="C4" s="452"/>
      <c r="D4" s="484"/>
      <c r="E4" s="484"/>
      <c r="F4" s="452"/>
      <c r="G4" s="484"/>
      <c r="H4" s="484"/>
      <c r="I4" s="452"/>
      <c r="J4" s="484"/>
      <c r="K4" s="484"/>
      <c r="L4" s="452"/>
      <c r="M4" s="484"/>
      <c r="N4" s="484"/>
      <c r="O4" s="452"/>
      <c r="P4" s="484"/>
      <c r="Q4" s="798"/>
      <c r="R4" s="786"/>
      <c r="S4" s="786"/>
      <c r="T4" s="786"/>
      <c r="U4" s="786"/>
      <c r="V4" s="786"/>
      <c r="W4" s="794"/>
      <c r="X4" s="794"/>
      <c r="Y4" s="794"/>
    </row>
    <row r="5" spans="1:27" ht="45.75" customHeight="1">
      <c r="A5" s="496" t="s">
        <v>451</v>
      </c>
      <c r="B5" s="505"/>
      <c r="C5" s="496" t="s">
        <v>398</v>
      </c>
      <c r="D5" s="497"/>
      <c r="E5" s="497"/>
      <c r="F5" s="496" t="s">
        <v>399</v>
      </c>
      <c r="G5" s="497"/>
      <c r="H5" s="497"/>
      <c r="I5" s="496" t="s">
        <v>400</v>
      </c>
      <c r="J5" s="497"/>
      <c r="K5" s="497"/>
      <c r="L5" s="496" t="s">
        <v>434</v>
      </c>
      <c r="M5" s="497"/>
      <c r="N5" s="497"/>
      <c r="O5" s="1083" t="s">
        <v>107</v>
      </c>
      <c r="P5" s="1083"/>
      <c r="Q5" s="497"/>
      <c r="V5" s="787"/>
    </row>
    <row r="6" spans="1:27" ht="35.1" customHeight="1">
      <c r="A6" s="498" t="s">
        <v>452</v>
      </c>
      <c r="B6" s="506"/>
      <c r="C6" s="498" t="s">
        <v>325</v>
      </c>
      <c r="D6" s="497"/>
      <c r="E6" s="497"/>
      <c r="F6" s="498" t="s">
        <v>326</v>
      </c>
      <c r="G6" s="497"/>
      <c r="H6" s="497"/>
      <c r="I6" s="498" t="s">
        <v>324</v>
      </c>
      <c r="J6" s="497"/>
      <c r="K6" s="497"/>
      <c r="L6" s="498" t="s">
        <v>433</v>
      </c>
      <c r="M6" s="497"/>
      <c r="N6" s="497"/>
      <c r="O6" s="1084" t="s">
        <v>133</v>
      </c>
      <c r="P6" s="1084"/>
      <c r="Q6" s="497"/>
      <c r="V6" s="787"/>
    </row>
    <row r="7" spans="1:27" s="395" customFormat="1" ht="30" customHeight="1" thickBot="1">
      <c r="A7" s="507"/>
      <c r="B7" s="507"/>
      <c r="C7" s="581" t="s">
        <v>529</v>
      </c>
      <c r="D7" s="508" t="s">
        <v>146</v>
      </c>
      <c r="E7" s="509"/>
      <c r="F7" s="581" t="s">
        <v>529</v>
      </c>
      <c r="G7" s="508" t="s">
        <v>146</v>
      </c>
      <c r="H7" s="509"/>
      <c r="I7" s="581" t="s">
        <v>529</v>
      </c>
      <c r="J7" s="508" t="s">
        <v>146</v>
      </c>
      <c r="K7" s="509"/>
      <c r="L7" s="581" t="s">
        <v>529</v>
      </c>
      <c r="M7" s="508" t="s">
        <v>146</v>
      </c>
      <c r="N7" s="509"/>
      <c r="O7" s="581" t="s">
        <v>529</v>
      </c>
      <c r="P7" s="508" t="s">
        <v>146</v>
      </c>
      <c r="Q7" s="799"/>
      <c r="R7" s="788"/>
      <c r="S7" s="788"/>
      <c r="T7" s="788"/>
      <c r="U7" s="788"/>
      <c r="V7" s="788"/>
      <c r="W7" s="795"/>
      <c r="X7" s="795"/>
      <c r="Y7" s="795"/>
    </row>
    <row r="8" spans="1:27" s="431" customFormat="1" ht="5.0999999999999996" customHeight="1">
      <c r="A8" s="535"/>
      <c r="B8" s="536"/>
      <c r="C8" s="477"/>
      <c r="D8" s="478"/>
      <c r="E8" s="478"/>
      <c r="F8" s="477"/>
      <c r="G8" s="478"/>
      <c r="H8" s="478"/>
      <c r="I8" s="477"/>
      <c r="J8" s="478"/>
      <c r="K8" s="478"/>
      <c r="L8" s="477"/>
      <c r="M8" s="478"/>
      <c r="N8" s="478"/>
      <c r="O8" s="471"/>
      <c r="P8" s="472"/>
      <c r="Q8" s="472"/>
      <c r="R8" s="479"/>
      <c r="S8" s="479"/>
      <c r="T8" s="479"/>
      <c r="U8" s="479"/>
      <c r="V8" s="479"/>
      <c r="W8" s="479"/>
      <c r="X8" s="479"/>
      <c r="Y8" s="479"/>
      <c r="Z8" s="479"/>
      <c r="AA8" s="479"/>
    </row>
    <row r="9" spans="1:27" s="431" customFormat="1" ht="18.75" customHeight="1">
      <c r="A9" s="535" t="s">
        <v>458</v>
      </c>
      <c r="B9" s="536"/>
      <c r="C9" s="477">
        <v>9614.8099970000003</v>
      </c>
      <c r="D9" s="478">
        <v>29.529906639827619</v>
      </c>
      <c r="E9" s="478"/>
      <c r="F9" s="477">
        <v>9963.9128490000003</v>
      </c>
      <c r="G9" s="478">
        <v>30.602104075915705</v>
      </c>
      <c r="H9" s="478"/>
      <c r="I9" s="477">
        <v>11494.511451999997</v>
      </c>
      <c r="J9" s="478">
        <v>35.303022124607594</v>
      </c>
      <c r="K9" s="478"/>
      <c r="L9" s="477">
        <v>1486.3335810000001</v>
      </c>
      <c r="M9" s="478">
        <v>4.5649671596490782</v>
      </c>
      <c r="N9" s="478"/>
      <c r="O9" s="471">
        <v>32559.567879000002</v>
      </c>
      <c r="P9" s="472">
        <v>99.999999999999986</v>
      </c>
      <c r="Q9" s="472"/>
      <c r="R9" s="479"/>
      <c r="S9" s="479"/>
      <c r="T9" s="479"/>
      <c r="U9" s="479"/>
      <c r="V9" s="479"/>
      <c r="W9" s="479"/>
      <c r="X9" s="479"/>
      <c r="Y9" s="479"/>
      <c r="Z9" s="479"/>
      <c r="AA9" s="479"/>
    </row>
    <row r="10" spans="1:27" s="431" customFormat="1" ht="18.75" customHeight="1">
      <c r="A10" s="535" t="s">
        <v>456</v>
      </c>
      <c r="B10" s="536"/>
      <c r="C10" s="477">
        <v>9578.7653620000001</v>
      </c>
      <c r="D10" s="478">
        <v>30.018074414022983</v>
      </c>
      <c r="E10" s="478"/>
      <c r="F10" s="477">
        <v>9800.7456820000007</v>
      </c>
      <c r="G10" s="478">
        <v>30.71371957416472</v>
      </c>
      <c r="H10" s="478"/>
      <c r="I10" s="477">
        <v>11133.310692000001</v>
      </c>
      <c r="J10" s="478">
        <v>34.889731212406929</v>
      </c>
      <c r="K10" s="478"/>
      <c r="L10" s="477">
        <v>1397.1709900000003</v>
      </c>
      <c r="M10" s="478">
        <v>4.3784747994053816</v>
      </c>
      <c r="N10" s="478"/>
      <c r="O10" s="471">
        <v>31909.992725999997</v>
      </c>
      <c r="P10" s="472">
        <v>100.00000000000001</v>
      </c>
      <c r="Q10" s="472"/>
      <c r="R10" s="479"/>
      <c r="S10" s="479"/>
      <c r="T10" s="479"/>
      <c r="U10" s="479"/>
      <c r="V10" s="479"/>
      <c r="W10" s="479"/>
      <c r="X10" s="479"/>
      <c r="Y10" s="479"/>
      <c r="Z10" s="479"/>
      <c r="AA10" s="479"/>
    </row>
    <row r="11" spans="1:27" s="431" customFormat="1" ht="18.75" customHeight="1">
      <c r="A11" s="535" t="s">
        <v>435</v>
      </c>
      <c r="B11" s="536"/>
      <c r="C11" s="477">
        <v>9282.8715896484391</v>
      </c>
      <c r="D11" s="478">
        <v>30.508391039575937</v>
      </c>
      <c r="E11" s="478"/>
      <c r="F11" s="477">
        <v>9615.4293513046869</v>
      </c>
      <c r="G11" s="478">
        <v>31.601350490525228</v>
      </c>
      <c r="H11" s="478"/>
      <c r="I11" s="477">
        <v>10075.499310810548</v>
      </c>
      <c r="J11" s="478">
        <v>33.113381987957396</v>
      </c>
      <c r="K11" s="478"/>
      <c r="L11" s="477">
        <v>1453.4732731054687</v>
      </c>
      <c r="M11" s="478">
        <v>4.776876481941442</v>
      </c>
      <c r="N11" s="478"/>
      <c r="O11" s="471">
        <v>30427.273524869142</v>
      </c>
      <c r="P11" s="472">
        <v>100</v>
      </c>
      <c r="Q11" s="472"/>
      <c r="R11" s="479"/>
      <c r="S11" s="479"/>
      <c r="T11" s="479"/>
      <c r="U11" s="479"/>
      <c r="V11" s="479"/>
      <c r="W11" s="479"/>
      <c r="X11" s="479"/>
      <c r="Y11" s="479"/>
      <c r="Z11" s="479"/>
      <c r="AA11" s="479"/>
    </row>
    <row r="12" spans="1:27" s="431" customFormat="1" ht="18.75" customHeight="1">
      <c r="A12" s="535" t="s">
        <v>427</v>
      </c>
      <c r="B12" s="536"/>
      <c r="C12" s="477">
        <v>9330.9213850000015</v>
      </c>
      <c r="D12" s="478">
        <v>29.212834946078463</v>
      </c>
      <c r="E12" s="478"/>
      <c r="F12" s="477">
        <v>10381.712377999998</v>
      </c>
      <c r="G12" s="478">
        <v>32.502604795675673</v>
      </c>
      <c r="H12" s="478"/>
      <c r="I12" s="477">
        <v>10615.130936000001</v>
      </c>
      <c r="J12" s="478">
        <v>33.233381267457695</v>
      </c>
      <c r="K12" s="478"/>
      <c r="L12" s="477">
        <v>1613.4056880000001</v>
      </c>
      <c r="M12" s="478">
        <v>5.0511789907881823</v>
      </c>
      <c r="N12" s="478"/>
      <c r="O12" s="471">
        <v>31941.170386999998</v>
      </c>
      <c r="P12" s="472">
        <v>100.00000000000001</v>
      </c>
      <c r="Q12" s="472"/>
      <c r="R12" s="479"/>
      <c r="S12" s="479"/>
      <c r="T12" s="479"/>
      <c r="U12" s="479"/>
      <c r="V12" s="479"/>
      <c r="W12" s="479"/>
      <c r="X12" s="479"/>
      <c r="Y12" s="479"/>
      <c r="Z12" s="479"/>
      <c r="AA12" s="479"/>
    </row>
    <row r="13" spans="1:27" ht="8.1" customHeight="1">
      <c r="A13" s="502"/>
      <c r="B13" s="502"/>
      <c r="C13" s="503"/>
      <c r="D13" s="504"/>
      <c r="E13" s="504"/>
      <c r="F13" s="503"/>
      <c r="G13" s="504"/>
      <c r="H13" s="504"/>
      <c r="I13" s="503"/>
      <c r="J13" s="504"/>
      <c r="K13" s="504"/>
      <c r="L13" s="503"/>
      <c r="M13" s="504"/>
      <c r="N13" s="504"/>
      <c r="O13" s="503"/>
      <c r="P13" s="504"/>
      <c r="Q13" s="504"/>
      <c r="V13" s="787"/>
    </row>
    <row r="14" spans="1:27" s="431" customFormat="1" ht="18.75" customHeight="1">
      <c r="A14" s="535" t="s">
        <v>421</v>
      </c>
      <c r="B14" s="536"/>
      <c r="C14" s="477">
        <v>8759.7198079999998</v>
      </c>
      <c r="D14" s="478">
        <v>29.074107125914161</v>
      </c>
      <c r="E14" s="478"/>
      <c r="F14" s="477">
        <v>9719.1007489999993</v>
      </c>
      <c r="G14" s="478">
        <v>32.258357862760825</v>
      </c>
      <c r="H14" s="478"/>
      <c r="I14" s="477">
        <v>10216.800734999999</v>
      </c>
      <c r="J14" s="478">
        <v>33.910258040699709</v>
      </c>
      <c r="K14" s="478"/>
      <c r="L14" s="477">
        <v>1433.317045</v>
      </c>
      <c r="M14" s="478">
        <v>4.7572769706253064</v>
      </c>
      <c r="N14" s="478"/>
      <c r="O14" s="471">
        <v>30128.938336999996</v>
      </c>
      <c r="P14" s="472">
        <v>100.00000000000001</v>
      </c>
      <c r="Q14" s="472"/>
      <c r="R14" s="479"/>
      <c r="S14" s="479"/>
      <c r="T14" s="479"/>
    </row>
    <row r="15" spans="1:27" s="431" customFormat="1" ht="18.75" customHeight="1">
      <c r="A15" s="535" t="s">
        <v>419</v>
      </c>
      <c r="B15" s="536"/>
      <c r="C15" s="477">
        <v>8227.0234340000006</v>
      </c>
      <c r="D15" s="478">
        <v>28.532219068446107</v>
      </c>
      <c r="E15" s="478"/>
      <c r="F15" s="477">
        <v>9936.7297499999986</v>
      </c>
      <c r="G15" s="478">
        <v>34.461667980578369</v>
      </c>
      <c r="H15" s="478"/>
      <c r="I15" s="477">
        <v>9330.159948999999</v>
      </c>
      <c r="J15" s="478">
        <v>32.35801742199218</v>
      </c>
      <c r="K15" s="478"/>
      <c r="L15" s="477">
        <v>1340.2389329999996</v>
      </c>
      <c r="M15" s="478">
        <v>4.648095528983327</v>
      </c>
      <c r="N15" s="478"/>
      <c r="O15" s="471">
        <v>28834.152066000002</v>
      </c>
      <c r="P15" s="472">
        <v>100</v>
      </c>
      <c r="Q15" s="472"/>
      <c r="R15" s="479"/>
      <c r="S15" s="479"/>
      <c r="T15" s="479"/>
    </row>
    <row r="16" spans="1:27" s="431" customFormat="1" ht="18.75" customHeight="1">
      <c r="A16" s="535" t="s">
        <v>413</v>
      </c>
      <c r="B16" s="536"/>
      <c r="C16" s="477">
        <v>8253.3298640000012</v>
      </c>
      <c r="D16" s="478">
        <v>30.299525871700144</v>
      </c>
      <c r="E16" s="478"/>
      <c r="F16" s="477">
        <v>9417.8950780000014</v>
      </c>
      <c r="G16" s="478">
        <v>34.574863754993437</v>
      </c>
      <c r="H16" s="478"/>
      <c r="I16" s="477">
        <v>8287.7414509999999</v>
      </c>
      <c r="J16" s="478">
        <v>30.425857278268619</v>
      </c>
      <c r="K16" s="478"/>
      <c r="L16" s="477">
        <v>1280.1722619999998</v>
      </c>
      <c r="M16" s="478">
        <v>4.6997530950377984</v>
      </c>
      <c r="N16" s="478"/>
      <c r="O16" s="471">
        <v>27239.138655000002</v>
      </c>
      <c r="P16" s="472">
        <v>100</v>
      </c>
      <c r="Q16" s="472"/>
      <c r="R16" s="479"/>
      <c r="S16" s="479"/>
      <c r="T16" s="479"/>
    </row>
    <row r="17" spans="1:29" s="431" customFormat="1" ht="15">
      <c r="A17" s="535" t="s">
        <v>412</v>
      </c>
      <c r="B17" s="536"/>
      <c r="C17" s="477">
        <v>8606.1646739843745</v>
      </c>
      <c r="D17" s="478">
        <v>29.944074449251257</v>
      </c>
      <c r="E17" s="478"/>
      <c r="F17" s="477">
        <v>10006.007680101564</v>
      </c>
      <c r="G17" s="478">
        <v>34.814653247162006</v>
      </c>
      <c r="H17" s="478"/>
      <c r="I17" s="477">
        <v>8752.7020791582017</v>
      </c>
      <c r="J17" s="478">
        <v>30.453933037408358</v>
      </c>
      <c r="K17" s="478"/>
      <c r="L17" s="477">
        <v>1375.9193039941406</v>
      </c>
      <c r="M17" s="478">
        <v>4.787339266178364</v>
      </c>
      <c r="N17" s="478"/>
      <c r="O17" s="471">
        <v>28740.793737238284</v>
      </c>
      <c r="P17" s="472">
        <v>99.999999999999986</v>
      </c>
      <c r="Q17" s="472"/>
      <c r="R17" s="479"/>
      <c r="S17" s="587"/>
      <c r="T17" s="587"/>
    </row>
    <row r="18" spans="1:29" s="443" customFormat="1" ht="8.1" customHeight="1">
      <c r="A18" s="535"/>
      <c r="B18" s="582"/>
      <c r="C18" s="588"/>
      <c r="D18" s="586"/>
      <c r="E18" s="586"/>
      <c r="F18" s="588"/>
      <c r="G18" s="586"/>
      <c r="H18" s="586"/>
      <c r="I18" s="588"/>
      <c r="J18" s="586"/>
      <c r="K18" s="586"/>
      <c r="L18" s="588"/>
      <c r="M18" s="586"/>
      <c r="N18" s="586"/>
      <c r="O18" s="583"/>
      <c r="P18" s="584"/>
      <c r="Q18" s="803"/>
      <c r="R18" s="800"/>
      <c r="S18" s="800"/>
      <c r="T18" s="800"/>
      <c r="U18" s="771"/>
      <c r="V18" s="771"/>
      <c r="W18" s="771"/>
      <c r="X18" s="772"/>
      <c r="Y18" s="796"/>
      <c r="AC18" s="392"/>
    </row>
    <row r="19" spans="1:29" s="443" customFormat="1" ht="18.75" customHeight="1">
      <c r="A19" s="535" t="s">
        <v>402</v>
      </c>
      <c r="B19" s="582"/>
      <c r="C19" s="477">
        <v>8059.2468410000001</v>
      </c>
      <c r="D19" s="478">
        <v>29.73956575061079</v>
      </c>
      <c r="E19" s="478"/>
      <c r="F19" s="477">
        <v>9381.9320069999994</v>
      </c>
      <c r="G19" s="478">
        <v>34.620429091524876</v>
      </c>
      <c r="H19" s="478"/>
      <c r="I19" s="477">
        <v>8285.0832719999999</v>
      </c>
      <c r="J19" s="478">
        <v>30.572928659219063</v>
      </c>
      <c r="K19" s="478"/>
      <c r="L19" s="477">
        <v>1373.1478329999998</v>
      </c>
      <c r="M19" s="478">
        <v>5.0670764986452683</v>
      </c>
      <c r="N19" s="478"/>
      <c r="O19" s="471">
        <v>27099.409952999998</v>
      </c>
      <c r="P19" s="472">
        <v>99.999999999999986</v>
      </c>
      <c r="Q19" s="801"/>
      <c r="R19" s="789"/>
      <c r="S19" s="789"/>
      <c r="T19" s="789"/>
      <c r="U19" s="771"/>
      <c r="V19" s="771"/>
      <c r="W19" s="771"/>
      <c r="X19" s="772"/>
      <c r="Y19" s="772"/>
      <c r="AC19" s="392"/>
    </row>
    <row r="20" spans="1:29" s="431" customFormat="1" ht="18.75" customHeight="1">
      <c r="A20" s="535" t="s">
        <v>396</v>
      </c>
      <c r="B20" s="582"/>
      <c r="C20" s="477">
        <v>7597.9959930000005</v>
      </c>
      <c r="D20" s="478">
        <v>30.03083503104812</v>
      </c>
      <c r="E20" s="478"/>
      <c r="F20" s="477">
        <v>8723.9657349999998</v>
      </c>
      <c r="G20" s="478">
        <v>34.481194257758204</v>
      </c>
      <c r="H20" s="478"/>
      <c r="I20" s="477">
        <v>7837.9674130000003</v>
      </c>
      <c r="J20" s="478">
        <v>30.979314358074049</v>
      </c>
      <c r="K20" s="478"/>
      <c r="L20" s="477">
        <v>1140.7192930000001</v>
      </c>
      <c r="M20" s="478">
        <v>4.5086563531196173</v>
      </c>
      <c r="N20" s="478"/>
      <c r="O20" s="471">
        <v>25300.648434000002</v>
      </c>
      <c r="P20" s="472">
        <v>100</v>
      </c>
      <c r="Q20" s="801"/>
      <c r="R20" s="789"/>
      <c r="S20" s="789"/>
      <c r="T20" s="789"/>
      <c r="U20" s="790"/>
      <c r="V20" s="790"/>
      <c r="W20" s="790"/>
      <c r="X20" s="796"/>
      <c r="Y20" s="796"/>
      <c r="Z20" s="443"/>
      <c r="AC20" s="797"/>
    </row>
    <row r="21" spans="1:29" s="431" customFormat="1" ht="18.75" customHeight="1">
      <c r="A21" s="535" t="s">
        <v>363</v>
      </c>
      <c r="B21" s="582"/>
      <c r="C21" s="477">
        <v>7657.1448771310997</v>
      </c>
      <c r="D21" s="478">
        <v>30.418309272846418</v>
      </c>
      <c r="E21" s="478"/>
      <c r="F21" s="477">
        <v>8156.5888272514021</v>
      </c>
      <c r="G21" s="478">
        <v>32.402370013891648</v>
      </c>
      <c r="H21" s="478"/>
      <c r="I21" s="477">
        <v>8167.0146281960006</v>
      </c>
      <c r="J21" s="478">
        <v>32.4437869183174</v>
      </c>
      <c r="K21" s="478"/>
      <c r="L21" s="477">
        <v>1192.0671860223999</v>
      </c>
      <c r="M21" s="478">
        <v>4.7355337949445815</v>
      </c>
      <c r="N21" s="478"/>
      <c r="O21" s="471">
        <v>25172.815518600903</v>
      </c>
      <c r="P21" s="472">
        <v>100.00000000000006</v>
      </c>
      <c r="Q21" s="801"/>
      <c r="R21" s="789"/>
      <c r="S21" s="789"/>
      <c r="T21" s="789"/>
      <c r="U21" s="790"/>
      <c r="V21" s="790"/>
      <c r="W21" s="790"/>
      <c r="X21" s="790"/>
      <c r="Y21" s="796"/>
      <c r="Z21" s="443"/>
      <c r="AC21" s="797"/>
    </row>
    <row r="22" spans="1:29" s="443" customFormat="1" ht="18.75" customHeight="1">
      <c r="A22" s="535" t="s">
        <v>364</v>
      </c>
      <c r="B22" s="582"/>
      <c r="C22" s="588">
        <v>7202</v>
      </c>
      <c r="D22" s="586">
        <v>28.8</v>
      </c>
      <c r="E22" s="586"/>
      <c r="F22" s="588">
        <v>8052</v>
      </c>
      <c r="G22" s="586">
        <v>32.200000000000003</v>
      </c>
      <c r="H22" s="586"/>
      <c r="I22" s="588">
        <v>8399</v>
      </c>
      <c r="J22" s="586">
        <v>33.6</v>
      </c>
      <c r="K22" s="586"/>
      <c r="L22" s="588">
        <v>1320</v>
      </c>
      <c r="M22" s="586">
        <v>5.3</v>
      </c>
      <c r="N22" s="586"/>
      <c r="O22" s="583">
        <v>24973</v>
      </c>
      <c r="P22" s="584">
        <v>100</v>
      </c>
      <c r="Q22" s="802"/>
      <c r="R22" s="789"/>
      <c r="S22" s="791"/>
      <c r="T22" s="789"/>
      <c r="U22" s="771"/>
      <c r="V22" s="771"/>
      <c r="W22" s="771"/>
      <c r="X22" s="771"/>
      <c r="Y22" s="796"/>
      <c r="AC22" s="392"/>
    </row>
    <row r="23" spans="1:29" s="443" customFormat="1" ht="8.1" customHeight="1">
      <c r="A23" s="535"/>
      <c r="B23" s="582"/>
      <c r="C23" s="588"/>
      <c r="D23" s="586"/>
      <c r="E23" s="586"/>
      <c r="F23" s="588"/>
      <c r="G23" s="586"/>
      <c r="H23" s="586"/>
      <c r="I23" s="588"/>
      <c r="J23" s="586"/>
      <c r="K23" s="586"/>
      <c r="L23" s="588"/>
      <c r="M23" s="586"/>
      <c r="N23" s="586"/>
      <c r="O23" s="583"/>
      <c r="P23" s="584"/>
      <c r="Q23" s="803"/>
      <c r="R23" s="800"/>
      <c r="S23" s="800"/>
      <c r="T23" s="800"/>
      <c r="U23" s="771"/>
      <c r="V23" s="771"/>
      <c r="W23" s="771"/>
      <c r="X23" s="772"/>
      <c r="Y23" s="796"/>
      <c r="AC23" s="392"/>
    </row>
    <row r="24" spans="1:29" s="443" customFormat="1" ht="18.75" customHeight="1">
      <c r="A24" s="535" t="s">
        <v>365</v>
      </c>
      <c r="B24" s="582"/>
      <c r="C24" s="588">
        <v>6813</v>
      </c>
      <c r="D24" s="586">
        <v>27.6</v>
      </c>
      <c r="E24" s="586"/>
      <c r="F24" s="588">
        <v>7598</v>
      </c>
      <c r="G24" s="586">
        <v>30.8</v>
      </c>
      <c r="H24" s="586"/>
      <c r="I24" s="588">
        <v>9006</v>
      </c>
      <c r="J24" s="586">
        <v>36.5</v>
      </c>
      <c r="K24" s="586"/>
      <c r="L24" s="588">
        <v>1275</v>
      </c>
      <c r="M24" s="586">
        <v>5.0999999999999996</v>
      </c>
      <c r="N24" s="586"/>
      <c r="O24" s="583">
        <v>24692</v>
      </c>
      <c r="P24" s="584">
        <v>100</v>
      </c>
      <c r="Q24" s="802"/>
      <c r="R24" s="791"/>
      <c r="S24" s="791"/>
      <c r="T24" s="789"/>
      <c r="U24" s="771"/>
      <c r="V24" s="771"/>
      <c r="W24" s="771"/>
      <c r="X24" s="772"/>
      <c r="Y24" s="796"/>
      <c r="AC24" s="392"/>
    </row>
    <row r="25" spans="1:29" s="443" customFormat="1" ht="18.75" customHeight="1">
      <c r="A25" s="535" t="s">
        <v>366</v>
      </c>
      <c r="B25" s="582"/>
      <c r="C25" s="588">
        <v>6253</v>
      </c>
      <c r="D25" s="586">
        <v>27.4</v>
      </c>
      <c r="E25" s="586"/>
      <c r="F25" s="588">
        <v>7869</v>
      </c>
      <c r="G25" s="586">
        <v>34.4</v>
      </c>
      <c r="H25" s="586"/>
      <c r="I25" s="588">
        <v>7667</v>
      </c>
      <c r="J25" s="586">
        <v>33.6</v>
      </c>
      <c r="K25" s="586"/>
      <c r="L25" s="588">
        <v>1062</v>
      </c>
      <c r="M25" s="586">
        <v>4.5999999999999996</v>
      </c>
      <c r="N25" s="586"/>
      <c r="O25" s="583">
        <v>22852</v>
      </c>
      <c r="P25" s="584">
        <v>100</v>
      </c>
      <c r="Q25" s="802"/>
      <c r="R25" s="791"/>
      <c r="S25" s="791"/>
      <c r="T25" s="789"/>
      <c r="U25" s="771"/>
      <c r="V25" s="771"/>
      <c r="W25" s="771"/>
      <c r="X25" s="772"/>
      <c r="Y25" s="796"/>
      <c r="AC25" s="392"/>
    </row>
    <row r="26" spans="1:29" s="443" customFormat="1" ht="18.75" customHeight="1">
      <c r="A26" s="535" t="s">
        <v>367</v>
      </c>
      <c r="B26" s="582"/>
      <c r="C26" s="588">
        <v>6484</v>
      </c>
      <c r="D26" s="586">
        <v>28.5</v>
      </c>
      <c r="E26" s="586"/>
      <c r="F26" s="588">
        <v>7123</v>
      </c>
      <c r="G26" s="586">
        <v>31.4</v>
      </c>
      <c r="H26" s="586"/>
      <c r="I26" s="588">
        <v>8025</v>
      </c>
      <c r="J26" s="586">
        <v>35.299999999999997</v>
      </c>
      <c r="K26" s="586"/>
      <c r="L26" s="588">
        <v>1086</v>
      </c>
      <c r="M26" s="586">
        <v>4.8</v>
      </c>
      <c r="N26" s="586"/>
      <c r="O26" s="583">
        <v>22717</v>
      </c>
      <c r="P26" s="584">
        <v>100</v>
      </c>
      <c r="Q26" s="804"/>
      <c r="R26" s="791"/>
      <c r="S26" s="791"/>
      <c r="T26" s="791"/>
      <c r="U26" s="771"/>
      <c r="V26" s="771"/>
      <c r="W26" s="771"/>
      <c r="X26" s="772"/>
      <c r="Y26" s="772"/>
    </row>
    <row r="27" spans="1:29" s="443" customFormat="1" ht="18.75" customHeight="1">
      <c r="A27" s="535" t="s">
        <v>368</v>
      </c>
      <c r="B27" s="582"/>
      <c r="C27" s="588">
        <v>5413</v>
      </c>
      <c r="D27" s="586">
        <v>26.3</v>
      </c>
      <c r="E27" s="586"/>
      <c r="F27" s="588">
        <v>6714</v>
      </c>
      <c r="G27" s="586">
        <v>32.6</v>
      </c>
      <c r="H27" s="586"/>
      <c r="I27" s="588">
        <v>7603</v>
      </c>
      <c r="J27" s="586">
        <v>36.9</v>
      </c>
      <c r="K27" s="586"/>
      <c r="L27" s="588">
        <v>884</v>
      </c>
      <c r="M27" s="586">
        <v>4.3</v>
      </c>
      <c r="N27" s="586"/>
      <c r="O27" s="583">
        <v>20613</v>
      </c>
      <c r="P27" s="584">
        <v>100</v>
      </c>
      <c r="Q27" s="584"/>
      <c r="R27" s="791"/>
      <c r="S27" s="791"/>
      <c r="T27" s="791"/>
      <c r="U27" s="771"/>
      <c r="V27" s="771"/>
      <c r="W27" s="771"/>
      <c r="X27" s="772"/>
      <c r="Y27" s="772"/>
    </row>
    <row r="28" spans="1:29" s="443" customFormat="1" ht="8.1" customHeight="1">
      <c r="A28" s="535"/>
      <c r="B28" s="582"/>
      <c r="C28" s="588"/>
      <c r="D28" s="586"/>
      <c r="E28" s="586"/>
      <c r="F28" s="588"/>
      <c r="G28" s="586"/>
      <c r="H28" s="586"/>
      <c r="I28" s="588"/>
      <c r="J28" s="586"/>
      <c r="K28" s="586"/>
      <c r="L28" s="588"/>
      <c r="M28" s="586"/>
      <c r="N28" s="586"/>
      <c r="O28" s="583"/>
      <c r="P28" s="584"/>
      <c r="Q28" s="584"/>
      <c r="R28" s="791"/>
      <c r="S28" s="791"/>
      <c r="T28" s="791"/>
      <c r="U28" s="771"/>
      <c r="V28" s="771"/>
      <c r="W28" s="771"/>
      <c r="X28" s="772"/>
      <c r="Y28" s="772"/>
    </row>
    <row r="29" spans="1:29" s="443" customFormat="1" ht="18.75" customHeight="1">
      <c r="A29" s="535" t="s">
        <v>369</v>
      </c>
      <c r="B29" s="582"/>
      <c r="C29" s="588">
        <v>5760</v>
      </c>
      <c r="D29" s="586">
        <v>26</v>
      </c>
      <c r="E29" s="586"/>
      <c r="F29" s="588">
        <v>6431</v>
      </c>
      <c r="G29" s="586">
        <v>29</v>
      </c>
      <c r="H29" s="586"/>
      <c r="I29" s="588">
        <v>8835</v>
      </c>
      <c r="J29" s="586">
        <v>39.799999999999997</v>
      </c>
      <c r="K29" s="586"/>
      <c r="L29" s="588">
        <v>1165</v>
      </c>
      <c r="M29" s="586">
        <v>5.2</v>
      </c>
      <c r="N29" s="586"/>
      <c r="O29" s="583">
        <v>22191</v>
      </c>
      <c r="P29" s="584">
        <v>100</v>
      </c>
      <c r="Q29" s="584"/>
      <c r="R29" s="791"/>
      <c r="S29" s="791"/>
      <c r="T29" s="791"/>
      <c r="U29" s="771"/>
      <c r="V29" s="771"/>
      <c r="W29" s="771"/>
      <c r="X29" s="772"/>
      <c r="Y29" s="772"/>
    </row>
    <row r="30" spans="1:29" s="443" customFormat="1" ht="18.75" customHeight="1">
      <c r="A30" s="535" t="s">
        <v>370</v>
      </c>
      <c r="B30" s="582"/>
      <c r="C30" s="588">
        <v>5061</v>
      </c>
      <c r="D30" s="586">
        <v>24.8</v>
      </c>
      <c r="E30" s="586"/>
      <c r="F30" s="588">
        <v>7158</v>
      </c>
      <c r="G30" s="586">
        <v>35.1</v>
      </c>
      <c r="H30" s="586"/>
      <c r="I30" s="588">
        <v>7201</v>
      </c>
      <c r="J30" s="586">
        <v>35.299999999999997</v>
      </c>
      <c r="K30" s="586"/>
      <c r="L30" s="585">
        <v>982</v>
      </c>
      <c r="M30" s="586">
        <v>4.8</v>
      </c>
      <c r="N30" s="586"/>
      <c r="O30" s="583">
        <v>20401</v>
      </c>
      <c r="P30" s="584">
        <v>100</v>
      </c>
      <c r="Q30" s="584"/>
      <c r="R30" s="791"/>
      <c r="S30" s="791"/>
      <c r="T30" s="791"/>
      <c r="U30" s="771"/>
      <c r="V30" s="771"/>
      <c r="W30" s="771"/>
      <c r="X30" s="772"/>
      <c r="Y30" s="772"/>
    </row>
    <row r="31" spans="1:29" s="443" customFormat="1" ht="18.75" customHeight="1">
      <c r="A31" s="535" t="s">
        <v>371</v>
      </c>
      <c r="B31" s="582"/>
      <c r="C31" s="588">
        <v>5162</v>
      </c>
      <c r="D31" s="586">
        <v>25.4</v>
      </c>
      <c r="E31" s="586"/>
      <c r="F31" s="588">
        <v>7086</v>
      </c>
      <c r="G31" s="586">
        <v>34.799999999999997</v>
      </c>
      <c r="H31" s="586"/>
      <c r="I31" s="588">
        <v>7050</v>
      </c>
      <c r="J31" s="586">
        <v>34.6</v>
      </c>
      <c r="K31" s="586"/>
      <c r="L31" s="588">
        <v>1052</v>
      </c>
      <c r="M31" s="586">
        <v>5.2</v>
      </c>
      <c r="N31" s="586"/>
      <c r="O31" s="583">
        <v>20349</v>
      </c>
      <c r="P31" s="584">
        <v>100</v>
      </c>
      <c r="Q31" s="584"/>
      <c r="R31" s="791"/>
      <c r="S31" s="791"/>
      <c r="T31" s="791"/>
      <c r="U31" s="771"/>
      <c r="V31" s="771"/>
      <c r="W31" s="771"/>
      <c r="X31" s="772"/>
      <c r="Y31" s="772"/>
    </row>
    <row r="32" spans="1:29" s="443" customFormat="1" ht="18.75" customHeight="1">
      <c r="A32" s="535" t="s">
        <v>372</v>
      </c>
      <c r="B32" s="582"/>
      <c r="C32" s="588">
        <v>4885</v>
      </c>
      <c r="D32" s="586">
        <v>27.6</v>
      </c>
      <c r="E32" s="586"/>
      <c r="F32" s="588">
        <v>6807</v>
      </c>
      <c r="G32" s="586">
        <v>38.4</v>
      </c>
      <c r="H32" s="586"/>
      <c r="I32" s="588">
        <v>5119</v>
      </c>
      <c r="J32" s="586">
        <v>28.9</v>
      </c>
      <c r="K32" s="586"/>
      <c r="L32" s="585">
        <v>915</v>
      </c>
      <c r="M32" s="586">
        <v>5.2</v>
      </c>
      <c r="N32" s="586"/>
      <c r="O32" s="583">
        <v>17726</v>
      </c>
      <c r="P32" s="584">
        <v>100</v>
      </c>
      <c r="Q32" s="584"/>
      <c r="R32" s="791"/>
      <c r="S32" s="791"/>
      <c r="T32" s="791"/>
      <c r="U32" s="771"/>
      <c r="V32" s="771"/>
      <c r="W32" s="771"/>
      <c r="X32" s="772"/>
      <c r="Y32" s="772"/>
    </row>
    <row r="33" spans="1:25" s="443" customFormat="1" ht="8.1" customHeight="1">
      <c r="A33" s="670" t="s">
        <v>391</v>
      </c>
      <c r="B33" s="670"/>
      <c r="C33" s="600"/>
      <c r="D33" s="669"/>
      <c r="E33" s="669"/>
      <c r="F33" s="601"/>
      <c r="G33" s="669"/>
      <c r="H33" s="669"/>
      <c r="I33" s="600"/>
      <c r="J33" s="669"/>
      <c r="K33" s="669"/>
      <c r="L33" s="600"/>
      <c r="M33" s="669"/>
      <c r="N33" s="669"/>
      <c r="O33" s="600"/>
      <c r="P33" s="669"/>
      <c r="Q33" s="669"/>
      <c r="R33" s="792"/>
      <c r="S33" s="792"/>
      <c r="T33" s="792"/>
      <c r="U33" s="771"/>
      <c r="V33" s="771"/>
      <c r="W33" s="771"/>
      <c r="X33" s="772"/>
      <c r="Y33" s="772"/>
    </row>
    <row r="34" spans="1:25" ht="18.75" customHeight="1">
      <c r="A34" s="494" t="s">
        <v>373</v>
      </c>
      <c r="B34" s="495"/>
      <c r="C34" s="481">
        <v>4610</v>
      </c>
      <c r="D34" s="476">
        <v>26.1</v>
      </c>
      <c r="E34" s="476"/>
      <c r="F34" s="481">
        <v>5958</v>
      </c>
      <c r="G34" s="476">
        <v>33.700000000000003</v>
      </c>
      <c r="H34" s="476"/>
      <c r="I34" s="481">
        <v>6057</v>
      </c>
      <c r="J34" s="476">
        <v>34.299999999999997</v>
      </c>
      <c r="K34" s="476"/>
      <c r="L34" s="481">
        <v>1036</v>
      </c>
      <c r="M34" s="476">
        <v>5.9</v>
      </c>
      <c r="N34" s="476"/>
      <c r="O34" s="473">
        <v>17661</v>
      </c>
      <c r="P34" s="474">
        <v>100</v>
      </c>
      <c r="Q34" s="474"/>
      <c r="R34" s="770"/>
      <c r="S34" s="770"/>
      <c r="T34" s="770"/>
      <c r="U34" s="770"/>
      <c r="V34" s="770"/>
    </row>
    <row r="35" spans="1:25" ht="18.75" customHeight="1">
      <c r="A35" s="510" t="s">
        <v>374</v>
      </c>
      <c r="B35" s="511"/>
      <c r="C35" s="512">
        <v>4180</v>
      </c>
      <c r="D35" s="513">
        <v>26.1</v>
      </c>
      <c r="E35" s="513"/>
      <c r="F35" s="512">
        <v>6166</v>
      </c>
      <c r="G35" s="513">
        <v>38.5</v>
      </c>
      <c r="H35" s="513"/>
      <c r="I35" s="512">
        <v>4355</v>
      </c>
      <c r="J35" s="513">
        <v>27.2</v>
      </c>
      <c r="K35" s="513"/>
      <c r="L35" s="512">
        <v>1335</v>
      </c>
      <c r="M35" s="513">
        <v>8.3000000000000007</v>
      </c>
      <c r="N35" s="513"/>
      <c r="O35" s="514">
        <v>16037</v>
      </c>
      <c r="P35" s="515">
        <v>100</v>
      </c>
      <c r="Q35" s="515"/>
      <c r="R35" s="770"/>
      <c r="S35" s="770"/>
      <c r="T35" s="770"/>
      <c r="U35" s="770"/>
      <c r="V35" s="770"/>
    </row>
    <row r="36" spans="1:25" ht="18.75" customHeight="1">
      <c r="A36" s="510" t="s">
        <v>375</v>
      </c>
      <c r="B36" s="511"/>
      <c r="C36" s="512">
        <v>3775</v>
      </c>
      <c r="D36" s="513">
        <v>25.1</v>
      </c>
      <c r="E36" s="513"/>
      <c r="F36" s="512">
        <v>6513</v>
      </c>
      <c r="G36" s="513">
        <v>43.3</v>
      </c>
      <c r="H36" s="513"/>
      <c r="I36" s="512">
        <v>3530</v>
      </c>
      <c r="J36" s="513">
        <v>23.5</v>
      </c>
      <c r="K36" s="513"/>
      <c r="L36" s="512">
        <v>1222</v>
      </c>
      <c r="M36" s="513">
        <v>8.1</v>
      </c>
      <c r="N36" s="513"/>
      <c r="O36" s="514">
        <v>15041</v>
      </c>
      <c r="P36" s="726">
        <v>100</v>
      </c>
      <c r="Q36" s="726"/>
      <c r="R36" s="770"/>
      <c r="S36" s="770"/>
      <c r="T36" s="770"/>
      <c r="U36" s="770"/>
      <c r="V36" s="770"/>
    </row>
    <row r="37" spans="1:25" ht="18.75" customHeight="1">
      <c r="A37" s="510" t="s">
        <v>376</v>
      </c>
      <c r="B37" s="511"/>
      <c r="C37" s="512">
        <v>3491</v>
      </c>
      <c r="D37" s="513">
        <v>22.5</v>
      </c>
      <c r="E37" s="513"/>
      <c r="F37" s="512">
        <v>6578</v>
      </c>
      <c r="G37" s="513">
        <v>42.4</v>
      </c>
      <c r="H37" s="513"/>
      <c r="I37" s="512">
        <v>4363</v>
      </c>
      <c r="J37" s="513">
        <v>28.1</v>
      </c>
      <c r="K37" s="513"/>
      <c r="L37" s="512">
        <v>1087</v>
      </c>
      <c r="M37" s="513">
        <v>7</v>
      </c>
      <c r="N37" s="513"/>
      <c r="O37" s="514">
        <v>15519</v>
      </c>
      <c r="P37" s="515">
        <v>100</v>
      </c>
      <c r="Q37" s="515"/>
      <c r="R37" s="770"/>
      <c r="S37" s="770"/>
      <c r="T37" s="770"/>
      <c r="U37" s="770"/>
      <c r="V37" s="770"/>
    </row>
    <row r="38" spans="1:25" ht="8.1" customHeight="1">
      <c r="A38" s="494"/>
      <c r="B38" s="495"/>
      <c r="C38" s="475"/>
      <c r="D38" s="476"/>
      <c r="E38" s="476"/>
      <c r="F38" s="475"/>
      <c r="G38" s="476"/>
      <c r="H38" s="476"/>
      <c r="I38" s="475"/>
      <c r="J38" s="476"/>
      <c r="K38" s="476"/>
      <c r="L38" s="475"/>
      <c r="M38" s="476"/>
      <c r="N38" s="476"/>
      <c r="O38" s="480"/>
      <c r="P38" s="474"/>
      <c r="Q38" s="474"/>
      <c r="V38" s="787"/>
    </row>
    <row r="39" spans="1:25" ht="18.75" customHeight="1">
      <c r="A39" s="494" t="s">
        <v>377</v>
      </c>
      <c r="B39" s="495"/>
      <c r="C39" s="481">
        <v>3293</v>
      </c>
      <c r="D39" s="476">
        <v>21.1</v>
      </c>
      <c r="E39" s="476"/>
      <c r="F39" s="481">
        <v>6979</v>
      </c>
      <c r="G39" s="476">
        <v>44.6</v>
      </c>
      <c r="H39" s="476"/>
      <c r="I39" s="481">
        <v>4030</v>
      </c>
      <c r="J39" s="476">
        <v>25.8</v>
      </c>
      <c r="K39" s="476"/>
      <c r="L39" s="481">
        <v>1339</v>
      </c>
      <c r="M39" s="476">
        <v>8.6</v>
      </c>
      <c r="N39" s="476"/>
      <c r="O39" s="473">
        <v>15641</v>
      </c>
      <c r="P39" s="474">
        <v>100</v>
      </c>
      <c r="Q39" s="474"/>
      <c r="V39" s="787"/>
    </row>
    <row r="40" spans="1:25" ht="18.75" customHeight="1">
      <c r="A40" s="494" t="s">
        <v>378</v>
      </c>
      <c r="B40" s="495"/>
      <c r="C40" s="481">
        <v>3215</v>
      </c>
      <c r="D40" s="476">
        <v>21.6</v>
      </c>
      <c r="E40" s="476"/>
      <c r="F40" s="481">
        <v>6609</v>
      </c>
      <c r="G40" s="476">
        <v>44.4</v>
      </c>
      <c r="H40" s="476"/>
      <c r="I40" s="481">
        <v>3576</v>
      </c>
      <c r="J40" s="476">
        <v>24</v>
      </c>
      <c r="K40" s="476"/>
      <c r="L40" s="481">
        <v>1489</v>
      </c>
      <c r="M40" s="476">
        <v>10</v>
      </c>
      <c r="N40" s="476"/>
      <c r="O40" s="473">
        <v>14889</v>
      </c>
      <c r="P40" s="474">
        <v>100</v>
      </c>
      <c r="Q40" s="474"/>
      <c r="V40" s="787"/>
    </row>
    <row r="41" spans="1:25" ht="18.75" customHeight="1">
      <c r="A41" s="494" t="s">
        <v>379</v>
      </c>
      <c r="B41" s="495"/>
      <c r="C41" s="481">
        <v>2904</v>
      </c>
      <c r="D41" s="476">
        <v>18.2</v>
      </c>
      <c r="E41" s="476"/>
      <c r="F41" s="481">
        <v>7210</v>
      </c>
      <c r="G41" s="476">
        <v>45.1</v>
      </c>
      <c r="H41" s="476"/>
      <c r="I41" s="481">
        <v>4462</v>
      </c>
      <c r="J41" s="476">
        <v>27.9</v>
      </c>
      <c r="K41" s="476"/>
      <c r="L41" s="481">
        <v>1416</v>
      </c>
      <c r="M41" s="476">
        <v>8.9</v>
      </c>
      <c r="N41" s="476"/>
      <c r="O41" s="473">
        <v>15992</v>
      </c>
      <c r="P41" s="474">
        <v>100</v>
      </c>
      <c r="Q41" s="474"/>
      <c r="V41" s="787"/>
    </row>
    <row r="42" spans="1:25" ht="18.75" customHeight="1">
      <c r="A42" s="494" t="s">
        <v>380</v>
      </c>
      <c r="B42" s="495"/>
      <c r="C42" s="481">
        <v>2896</v>
      </c>
      <c r="D42" s="476">
        <v>20.3</v>
      </c>
      <c r="E42" s="476"/>
      <c r="F42" s="481">
        <v>6293</v>
      </c>
      <c r="G42" s="476">
        <v>44.1</v>
      </c>
      <c r="H42" s="476"/>
      <c r="I42" s="481">
        <v>3675</v>
      </c>
      <c r="J42" s="476">
        <v>25.8</v>
      </c>
      <c r="K42" s="476"/>
      <c r="L42" s="481">
        <v>1406</v>
      </c>
      <c r="M42" s="476">
        <v>9.8000000000000007</v>
      </c>
      <c r="N42" s="476"/>
      <c r="O42" s="473">
        <v>14270</v>
      </c>
      <c r="P42" s="474">
        <v>100</v>
      </c>
      <c r="Q42" s="474"/>
      <c r="V42" s="787"/>
    </row>
    <row r="43" spans="1:25" ht="18.75" hidden="1" customHeight="1">
      <c r="A43" s="494" t="s">
        <v>381</v>
      </c>
      <c r="B43" s="495"/>
      <c r="C43" s="491">
        <v>2762</v>
      </c>
      <c r="D43" s="737">
        <v>19.8</v>
      </c>
      <c r="E43" s="492"/>
      <c r="F43" s="491">
        <v>6058</v>
      </c>
      <c r="G43" s="737">
        <v>43.3</v>
      </c>
      <c r="H43" s="492"/>
      <c r="I43" s="491">
        <v>3859</v>
      </c>
      <c r="J43" s="737">
        <v>27.6</v>
      </c>
      <c r="K43" s="492"/>
      <c r="L43" s="491">
        <v>1303</v>
      </c>
      <c r="M43" s="737">
        <v>9.3000000000000007</v>
      </c>
      <c r="N43" s="492"/>
      <c r="O43" s="493">
        <v>13981</v>
      </c>
      <c r="P43" s="687">
        <v>100</v>
      </c>
      <c r="Q43" s="687"/>
      <c r="V43" s="787"/>
    </row>
    <row r="44" spans="1:25" ht="18.75" hidden="1" customHeight="1">
      <c r="A44" s="494" t="s">
        <v>382</v>
      </c>
      <c r="B44" s="495"/>
      <c r="C44" s="491">
        <v>3155</v>
      </c>
      <c r="D44" s="737">
        <v>21.2</v>
      </c>
      <c r="E44" s="492"/>
      <c r="F44" s="491">
        <v>6323</v>
      </c>
      <c r="G44" s="737">
        <v>42.5</v>
      </c>
      <c r="H44" s="492"/>
      <c r="I44" s="491">
        <v>4196</v>
      </c>
      <c r="J44" s="737">
        <v>28.2</v>
      </c>
      <c r="K44" s="492"/>
      <c r="L44" s="491">
        <v>1191</v>
      </c>
      <c r="M44" s="737">
        <v>8</v>
      </c>
      <c r="N44" s="492"/>
      <c r="O44" s="493">
        <v>14865</v>
      </c>
      <c r="P44" s="687">
        <v>100</v>
      </c>
      <c r="Q44" s="687"/>
      <c r="V44" s="787"/>
    </row>
    <row r="45" spans="1:25" ht="18.75" hidden="1" customHeight="1">
      <c r="A45" s="494" t="s">
        <v>383</v>
      </c>
      <c r="B45" s="495"/>
      <c r="C45" s="491">
        <v>3589</v>
      </c>
      <c r="D45" s="737">
        <v>23</v>
      </c>
      <c r="E45" s="492"/>
      <c r="F45" s="491">
        <v>6201</v>
      </c>
      <c r="G45" s="737">
        <v>39.700000000000003</v>
      </c>
      <c r="H45" s="492"/>
      <c r="I45" s="491">
        <v>4316</v>
      </c>
      <c r="J45" s="737">
        <v>27.6</v>
      </c>
      <c r="K45" s="492"/>
      <c r="L45" s="491">
        <v>1531</v>
      </c>
      <c r="M45" s="737">
        <v>9.8000000000000007</v>
      </c>
      <c r="N45" s="492"/>
      <c r="O45" s="493">
        <v>15636</v>
      </c>
      <c r="P45" s="687">
        <v>100</v>
      </c>
      <c r="Q45" s="687"/>
      <c r="V45" s="787"/>
    </row>
    <row r="46" spans="1:25" ht="18.75" hidden="1" customHeight="1">
      <c r="A46" s="494" t="s">
        <v>384</v>
      </c>
      <c r="B46" s="495"/>
      <c r="C46" s="491">
        <v>3592</v>
      </c>
      <c r="D46" s="737">
        <v>23.1</v>
      </c>
      <c r="E46" s="492"/>
      <c r="F46" s="491">
        <v>5738</v>
      </c>
      <c r="G46" s="737">
        <v>36.9</v>
      </c>
      <c r="H46" s="492"/>
      <c r="I46" s="491">
        <v>4835</v>
      </c>
      <c r="J46" s="737">
        <v>30.3</v>
      </c>
      <c r="K46" s="492"/>
      <c r="L46" s="491">
        <v>1367</v>
      </c>
      <c r="M46" s="737">
        <v>9.6</v>
      </c>
      <c r="N46" s="492"/>
      <c r="O46" s="493">
        <v>15532</v>
      </c>
      <c r="P46" s="687">
        <v>100</v>
      </c>
      <c r="Q46" s="687"/>
      <c r="V46" s="787"/>
    </row>
    <row r="47" spans="1:25" ht="18.75" hidden="1" customHeight="1">
      <c r="A47" s="494" t="s">
        <v>392</v>
      </c>
      <c r="B47" s="495"/>
      <c r="C47" s="491">
        <v>4397</v>
      </c>
      <c r="D47" s="737">
        <v>26.5</v>
      </c>
      <c r="E47" s="492"/>
      <c r="F47" s="491">
        <v>5807</v>
      </c>
      <c r="G47" s="737">
        <v>35</v>
      </c>
      <c r="H47" s="492"/>
      <c r="I47" s="491">
        <v>5191</v>
      </c>
      <c r="J47" s="737">
        <v>31.1</v>
      </c>
      <c r="K47" s="492"/>
      <c r="L47" s="491">
        <v>1178</v>
      </c>
      <c r="M47" s="737">
        <v>7.1</v>
      </c>
      <c r="N47" s="492"/>
      <c r="O47" s="493">
        <v>16572</v>
      </c>
      <c r="P47" s="687">
        <v>100</v>
      </c>
      <c r="Q47" s="687"/>
      <c r="V47" s="787"/>
    </row>
    <row r="48" spans="1:25" ht="18.75" hidden="1" customHeight="1">
      <c r="A48" s="494" t="s">
        <v>393</v>
      </c>
      <c r="B48" s="495"/>
      <c r="C48" s="491">
        <v>4074</v>
      </c>
      <c r="D48" s="737">
        <v>26.4</v>
      </c>
      <c r="E48" s="492"/>
      <c r="F48" s="491">
        <v>5588</v>
      </c>
      <c r="G48" s="737">
        <v>36.200000000000003</v>
      </c>
      <c r="H48" s="492"/>
      <c r="I48" s="491">
        <v>4686</v>
      </c>
      <c r="J48" s="737">
        <v>30.4</v>
      </c>
      <c r="K48" s="492"/>
      <c r="L48" s="491">
        <v>1081</v>
      </c>
      <c r="M48" s="737">
        <v>7</v>
      </c>
      <c r="N48" s="492"/>
      <c r="O48" s="493">
        <v>15429</v>
      </c>
      <c r="P48" s="687">
        <v>100</v>
      </c>
      <c r="Q48" s="687"/>
      <c r="V48" s="787"/>
    </row>
    <row r="49" spans="1:22" ht="18.75" hidden="1" customHeight="1">
      <c r="A49" s="494" t="s">
        <v>385</v>
      </c>
      <c r="B49" s="495"/>
      <c r="C49" s="491">
        <v>3634</v>
      </c>
      <c r="D49" s="737">
        <v>27.6</v>
      </c>
      <c r="E49" s="492"/>
      <c r="F49" s="491">
        <v>4539</v>
      </c>
      <c r="G49" s="737">
        <v>34.5</v>
      </c>
      <c r="H49" s="492"/>
      <c r="I49" s="491">
        <v>3885</v>
      </c>
      <c r="J49" s="737">
        <v>29.6</v>
      </c>
      <c r="K49" s="492"/>
      <c r="L49" s="491">
        <v>1088</v>
      </c>
      <c r="M49" s="737">
        <v>8.3000000000000007</v>
      </c>
      <c r="N49" s="492"/>
      <c r="O49" s="493">
        <v>13145</v>
      </c>
      <c r="P49" s="687">
        <v>100</v>
      </c>
      <c r="Q49" s="687"/>
      <c r="V49" s="787"/>
    </row>
    <row r="50" spans="1:22" ht="18.75" hidden="1" customHeight="1">
      <c r="A50" s="494" t="s">
        <v>386</v>
      </c>
      <c r="B50" s="495"/>
      <c r="C50" s="491">
        <v>3356</v>
      </c>
      <c r="D50" s="737">
        <v>25.5</v>
      </c>
      <c r="E50" s="492"/>
      <c r="F50" s="491">
        <v>4367</v>
      </c>
      <c r="G50" s="737">
        <v>33.1</v>
      </c>
      <c r="H50" s="492"/>
      <c r="I50" s="491">
        <v>4411</v>
      </c>
      <c r="J50" s="737">
        <v>33.5</v>
      </c>
      <c r="K50" s="492"/>
      <c r="L50" s="491">
        <v>1040</v>
      </c>
      <c r="M50" s="737">
        <v>7.9</v>
      </c>
      <c r="N50" s="492"/>
      <c r="O50" s="493">
        <v>13174</v>
      </c>
      <c r="P50" s="687">
        <v>100</v>
      </c>
      <c r="Q50" s="687"/>
      <c r="V50" s="787"/>
    </row>
    <row r="51" spans="1:22" ht="15" customHeight="1" thickBot="1">
      <c r="A51" s="912"/>
      <c r="B51" s="912"/>
      <c r="C51" s="912"/>
      <c r="D51" s="913"/>
      <c r="E51" s="913"/>
      <c r="F51" s="912"/>
      <c r="G51" s="913"/>
      <c r="H51" s="913"/>
      <c r="I51" s="912"/>
      <c r="J51" s="913"/>
      <c r="K51" s="913"/>
      <c r="L51" s="912"/>
      <c r="M51" s="913"/>
      <c r="N51" s="913"/>
      <c r="O51" s="912"/>
      <c r="P51" s="913"/>
      <c r="V51" s="787"/>
    </row>
    <row r="52" spans="1:22">
      <c r="A52" s="485"/>
      <c r="V52" s="787"/>
    </row>
    <row r="57" spans="1:22" ht="9.75" customHeight="1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6"/>
  <sheetViews>
    <sheetView view="pageBreakPreview" zoomScaleNormal="100" zoomScaleSheetLayoutView="100" workbookViewId="0">
      <pane xSplit="2" ySplit="9" topLeftCell="C10" activePane="bottomRight" state="frozen"/>
      <selection activeCell="F42" sqref="F42"/>
      <selection pane="topRight" activeCell="F42" sqref="F42"/>
      <selection pane="bottomLeft" activeCell="F42" sqref="F42"/>
      <selection pane="bottomRight" activeCell="L33" sqref="L33"/>
    </sheetView>
  </sheetViews>
  <sheetFormatPr defaultColWidth="8.85546875" defaultRowHeight="1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963" bestFit="1" customWidth="1"/>
    <col min="12" max="13" width="16.85546875" style="916" bestFit="1" customWidth="1"/>
    <col min="14" max="14" width="18" style="916" bestFit="1" customWidth="1"/>
    <col min="15" max="15" width="10.140625" style="916" bestFit="1" customWidth="1"/>
    <col min="16" max="16" width="10.140625" style="193" bestFit="1" customWidth="1"/>
    <col min="17" max="16384" width="8.85546875" style="193"/>
  </cols>
  <sheetData>
    <row r="1" spans="1:15" ht="18.75" customHeight="1">
      <c r="A1" s="1002">
        <v>8</v>
      </c>
      <c r="B1" s="698" t="s">
        <v>573</v>
      </c>
      <c r="C1" s="591"/>
      <c r="D1" s="591"/>
      <c r="E1" s="591"/>
      <c r="F1" s="591"/>
      <c r="G1" s="591"/>
    </row>
    <row r="2" spans="1:15" ht="18.75" customHeight="1">
      <c r="A2" s="1002"/>
      <c r="B2" s="699" t="s">
        <v>584</v>
      </c>
      <c r="C2" s="592"/>
      <c r="D2" s="592"/>
      <c r="E2" s="592"/>
      <c r="F2" s="592"/>
      <c r="G2" s="592"/>
    </row>
    <row r="3" spans="1:15" ht="3.95" customHeight="1">
      <c r="A3" s="593"/>
      <c r="B3" s="544"/>
      <c r="C3" s="592"/>
      <c r="D3" s="592"/>
      <c r="E3" s="592"/>
      <c r="F3" s="592"/>
      <c r="G3" s="592"/>
    </row>
    <row r="4" spans="1:15" ht="15.75" customHeight="1">
      <c r="A4" s="886"/>
      <c r="B4" s="699"/>
      <c r="C4" s="592"/>
      <c r="D4" s="592"/>
      <c r="E4" s="592"/>
      <c r="F4" s="592"/>
      <c r="G4" s="595" t="s">
        <v>394</v>
      </c>
    </row>
    <row r="5" spans="1:15" ht="0.95" customHeight="1" thickBot="1">
      <c r="A5" s="594"/>
      <c r="B5" s="594"/>
      <c r="C5" s="594"/>
      <c r="D5" s="594"/>
      <c r="E5" s="594"/>
      <c r="F5" s="594"/>
      <c r="G5" s="595" t="s">
        <v>394</v>
      </c>
    </row>
    <row r="6" spans="1:15" s="705" customFormat="1" ht="27" customHeight="1">
      <c r="A6" s="704" t="s">
        <v>524</v>
      </c>
      <c r="B6" s="704"/>
      <c r="C6" s="704"/>
      <c r="D6" s="704"/>
      <c r="E6" s="704"/>
      <c r="F6" s="704"/>
      <c r="G6" s="704"/>
      <c r="J6" s="964"/>
      <c r="K6" s="964"/>
      <c r="L6" s="917"/>
      <c r="M6" s="917"/>
      <c r="N6" s="917"/>
      <c r="O6" s="917"/>
    </row>
    <row r="7" spans="1:15" s="705" customFormat="1" ht="50.1" customHeight="1">
      <c r="A7" s="700" t="s">
        <v>451</v>
      </c>
      <c r="B7" s="701"/>
      <c r="C7" s="702" t="s">
        <v>398</v>
      </c>
      <c r="D7" s="702" t="s">
        <v>399</v>
      </c>
      <c r="E7" s="702" t="s">
        <v>400</v>
      </c>
      <c r="F7" s="702" t="s">
        <v>434</v>
      </c>
      <c r="G7" s="702" t="s">
        <v>107</v>
      </c>
      <c r="J7" s="964"/>
      <c r="K7" s="964"/>
      <c r="L7" s="917"/>
      <c r="M7" s="917"/>
      <c r="N7" s="917"/>
      <c r="O7" s="917"/>
    </row>
    <row r="8" spans="1:15" s="705" customFormat="1" ht="30" customHeight="1">
      <c r="A8" s="701" t="s">
        <v>452</v>
      </c>
      <c r="B8" s="701"/>
      <c r="C8" s="703" t="s">
        <v>325</v>
      </c>
      <c r="D8" s="703" t="s">
        <v>453</v>
      </c>
      <c r="E8" s="703" t="s">
        <v>324</v>
      </c>
      <c r="F8" s="703" t="s">
        <v>433</v>
      </c>
      <c r="G8" s="703" t="s">
        <v>133</v>
      </c>
      <c r="J8" s="964"/>
      <c r="K8" s="964"/>
      <c r="L8" s="917"/>
      <c r="M8" s="917"/>
      <c r="N8" s="917"/>
      <c r="O8" s="917"/>
    </row>
    <row r="9" spans="1:15" ht="5.0999999999999996" customHeight="1" thickBot="1">
      <c r="A9" s="597"/>
      <c r="B9" s="597"/>
      <c r="C9" s="597"/>
      <c r="D9" s="597"/>
      <c r="E9" s="597"/>
      <c r="F9" s="597"/>
      <c r="G9" s="597"/>
    </row>
    <row r="10" spans="1:15" ht="0.95" customHeight="1">
      <c r="A10" s="656"/>
      <c r="B10" s="656"/>
      <c r="C10" s="656"/>
      <c r="D10" s="656"/>
      <c r="E10" s="656"/>
      <c r="F10" s="656"/>
      <c r="G10" s="656"/>
    </row>
    <row r="11" spans="1:15" s="438" customFormat="1" ht="15.95" customHeight="1">
      <c r="A11" s="526">
        <v>2021</v>
      </c>
      <c r="B11" s="526"/>
      <c r="C11" s="409">
        <v>25223611.44241697</v>
      </c>
      <c r="D11" s="409">
        <v>23621603.627546273</v>
      </c>
      <c r="E11" s="409">
        <v>7565766.0930415774</v>
      </c>
      <c r="F11" s="409">
        <v>5952810.1245599017</v>
      </c>
      <c r="G11" s="408">
        <v>62363791.287564725</v>
      </c>
      <c r="H11" s="437"/>
      <c r="I11" s="696"/>
      <c r="J11" s="915"/>
      <c r="K11" s="915"/>
      <c r="L11" s="915"/>
      <c r="M11" s="915"/>
      <c r="N11" s="915"/>
      <c r="O11" s="915"/>
    </row>
    <row r="12" spans="1:15" s="438" customFormat="1" ht="15.95" customHeight="1">
      <c r="A12" s="526">
        <v>2020</v>
      </c>
      <c r="B12" s="526"/>
      <c r="C12" s="409">
        <v>27257676.2374194</v>
      </c>
      <c r="D12" s="409">
        <v>23808126.928359915</v>
      </c>
      <c r="E12" s="409">
        <v>9855188.9152536355</v>
      </c>
      <c r="F12" s="409">
        <v>4194338.4960335288</v>
      </c>
      <c r="G12" s="408">
        <v>65115330.577066451</v>
      </c>
      <c r="H12" s="696"/>
      <c r="I12" s="696"/>
      <c r="J12" s="915"/>
      <c r="K12" s="915"/>
      <c r="L12" s="915"/>
      <c r="M12" s="915"/>
      <c r="N12" s="915"/>
      <c r="O12" s="915"/>
    </row>
    <row r="13" spans="1:15" s="438" customFormat="1" ht="15.95" customHeight="1">
      <c r="A13" s="526">
        <v>2019</v>
      </c>
      <c r="B13" s="526"/>
      <c r="C13" s="409">
        <v>32776667.698709998</v>
      </c>
      <c r="D13" s="409">
        <v>27987921.559534997</v>
      </c>
      <c r="E13" s="409">
        <v>15675863.484068099</v>
      </c>
      <c r="F13" s="409">
        <v>4630589.5364999995</v>
      </c>
      <c r="G13" s="408">
        <v>81071042.278813094</v>
      </c>
      <c r="H13" s="696"/>
      <c r="I13" s="696"/>
      <c r="J13" s="915"/>
      <c r="K13" s="915"/>
      <c r="L13" s="915"/>
      <c r="M13" s="915"/>
      <c r="N13" s="915"/>
      <c r="O13" s="915"/>
    </row>
    <row r="14" spans="1:15" s="438" customFormat="1" ht="15.95" customHeight="1">
      <c r="A14" s="526">
        <v>2018</v>
      </c>
      <c r="B14" s="526"/>
      <c r="C14" s="409">
        <v>34395460.614305995</v>
      </c>
      <c r="D14" s="409">
        <v>29414361.781034</v>
      </c>
      <c r="E14" s="409">
        <v>14956339.732393101</v>
      </c>
      <c r="F14" s="409">
        <v>4300702.4189999998</v>
      </c>
      <c r="G14" s="408">
        <v>83066864.546733096</v>
      </c>
      <c r="H14" s="696"/>
      <c r="I14" s="696"/>
      <c r="J14" s="915"/>
      <c r="K14" s="915"/>
      <c r="L14" s="915"/>
      <c r="M14" s="915"/>
      <c r="N14" s="915"/>
      <c r="O14" s="915"/>
    </row>
    <row r="15" spans="1:15" s="438" customFormat="1" ht="15.95" customHeight="1">
      <c r="A15" s="526">
        <v>2017</v>
      </c>
      <c r="B15" s="526"/>
      <c r="C15" s="409">
        <v>37425203.522200003</v>
      </c>
      <c r="D15" s="409">
        <v>32117540.059030004</v>
      </c>
      <c r="E15" s="409">
        <v>14123066.524560001</v>
      </c>
      <c r="F15" s="409">
        <v>3958810.8208999997</v>
      </c>
      <c r="G15" s="408">
        <v>87624620.926690012</v>
      </c>
      <c r="H15" s="696"/>
      <c r="I15" s="696"/>
      <c r="J15" s="915"/>
      <c r="K15" s="915"/>
      <c r="L15" s="915"/>
      <c r="M15" s="915"/>
      <c r="N15" s="915"/>
      <c r="O15" s="915"/>
    </row>
    <row r="16" spans="1:15" s="438" customFormat="1" ht="15.95" customHeight="1">
      <c r="A16" s="526">
        <v>2016</v>
      </c>
      <c r="B16" s="526"/>
      <c r="C16" s="409">
        <v>34258536.312648445</v>
      </c>
      <c r="D16" s="409">
        <v>30528114.990585938</v>
      </c>
      <c r="E16" s="409">
        <v>12420765.779984374</v>
      </c>
      <c r="F16" s="409">
        <v>3721739.8867304688</v>
      </c>
      <c r="G16" s="408">
        <v>80929156.969949216</v>
      </c>
      <c r="H16" s="696"/>
      <c r="I16" s="696"/>
      <c r="J16" s="915"/>
      <c r="K16" s="915"/>
      <c r="L16" s="915"/>
      <c r="M16" s="915"/>
      <c r="N16" s="915"/>
      <c r="O16" s="915"/>
    </row>
    <row r="17" spans="1:15" s="438" customFormat="1" ht="15.95" customHeight="1">
      <c r="A17" s="526">
        <v>2015</v>
      </c>
      <c r="B17" s="526"/>
      <c r="C17" s="409">
        <v>31135954.401984375</v>
      </c>
      <c r="D17" s="409">
        <v>30375339.75505469</v>
      </c>
      <c r="E17" s="409">
        <v>12083119.320439452</v>
      </c>
      <c r="F17" s="409">
        <v>3605381.1896816413</v>
      </c>
      <c r="G17" s="408">
        <v>77199794.667160153</v>
      </c>
      <c r="H17" s="696"/>
      <c r="I17" s="696"/>
      <c r="J17" s="915"/>
      <c r="K17" s="915"/>
      <c r="L17" s="915"/>
      <c r="M17" s="915"/>
      <c r="N17" s="915"/>
      <c r="O17" s="915"/>
    </row>
    <row r="18" spans="1:15" s="537" customFormat="1" ht="15.95" customHeight="1">
      <c r="A18" s="526">
        <v>2014</v>
      </c>
      <c r="B18" s="526"/>
      <c r="C18" s="409">
        <v>28295661.868221901</v>
      </c>
      <c r="D18" s="409">
        <v>27334287.897641003</v>
      </c>
      <c r="E18" s="409">
        <v>12865252.7866516</v>
      </c>
      <c r="F18" s="409">
        <v>3976152.9952998003</v>
      </c>
      <c r="G18" s="408">
        <v>72471355.547814295</v>
      </c>
      <c r="H18" s="696"/>
      <c r="I18" s="696"/>
      <c r="J18" s="915"/>
      <c r="K18" s="915"/>
      <c r="L18" s="918"/>
      <c r="M18" s="918"/>
      <c r="N18" s="918"/>
      <c r="O18" s="918"/>
    </row>
    <row r="19" spans="1:15" s="537" customFormat="1" ht="15" hidden="1" customHeight="1">
      <c r="A19" s="526">
        <v>2013</v>
      </c>
      <c r="B19" s="526"/>
      <c r="C19" s="401">
        <v>23581037.473254614</v>
      </c>
      <c r="D19" s="401">
        <v>22618949.329014365</v>
      </c>
      <c r="E19" s="401">
        <v>13827222.176876344</v>
      </c>
      <c r="F19" s="401">
        <v>3172017.3782801493</v>
      </c>
      <c r="G19" s="402">
        <v>63199226.357425466</v>
      </c>
      <c r="H19" s="696"/>
      <c r="I19" s="919" t="s">
        <v>554</v>
      </c>
      <c r="J19" s="920" t="s">
        <v>29</v>
      </c>
      <c r="K19" s="920" t="s">
        <v>30</v>
      </c>
      <c r="L19" s="920" t="s">
        <v>499</v>
      </c>
      <c r="M19" s="920" t="s">
        <v>500</v>
      </c>
      <c r="N19" s="920" t="s">
        <v>555</v>
      </c>
      <c r="O19" s="918"/>
    </row>
    <row r="20" spans="1:15" s="537" customFormat="1" ht="15.95" hidden="1" customHeight="1">
      <c r="A20" s="526">
        <v>2012</v>
      </c>
      <c r="B20" s="526"/>
      <c r="C20" s="401">
        <v>19624697.054279145</v>
      </c>
      <c r="D20" s="401">
        <v>19386219.909341</v>
      </c>
      <c r="E20" s="401">
        <v>10948244.0878301</v>
      </c>
      <c r="F20" s="401">
        <v>3062681.5325958002</v>
      </c>
      <c r="G20" s="402">
        <v>53021842.584046051</v>
      </c>
      <c r="H20" s="696"/>
      <c r="I20" s="921"/>
      <c r="J20" s="920"/>
      <c r="K20" s="920"/>
      <c r="L20" s="922"/>
      <c r="M20" s="922"/>
      <c r="N20" s="922"/>
      <c r="O20" s="918"/>
    </row>
    <row r="21" spans="1:15" s="537" customFormat="1" ht="15.95" hidden="1" customHeight="1">
      <c r="A21" s="526">
        <v>2011</v>
      </c>
      <c r="B21" s="526"/>
      <c r="C21" s="401">
        <v>14747482.431094851</v>
      </c>
      <c r="D21" s="401">
        <v>14544467.9312199</v>
      </c>
      <c r="E21" s="401">
        <v>7768190.6899201404</v>
      </c>
      <c r="F21" s="401">
        <v>3309319.397595</v>
      </c>
      <c r="G21" s="402">
        <v>40369460.449829891</v>
      </c>
      <c r="H21" s="696"/>
      <c r="I21" s="923"/>
      <c r="J21" s="920"/>
      <c r="K21" s="920"/>
      <c r="L21" s="922"/>
      <c r="M21" s="922"/>
      <c r="N21" s="922"/>
      <c r="O21" s="918"/>
    </row>
    <row r="22" spans="1:15" s="537" customFormat="1" ht="0.75" hidden="1" customHeight="1">
      <c r="A22" s="526">
        <v>2010</v>
      </c>
      <c r="B22" s="526"/>
      <c r="C22" s="401">
        <v>10631162.972125161</v>
      </c>
      <c r="D22" s="401">
        <v>12021759.105625011</v>
      </c>
      <c r="E22" s="401">
        <v>4640155.6022926597</v>
      </c>
      <c r="F22" s="401">
        <v>3181928.9842901798</v>
      </c>
      <c r="G22" s="402">
        <v>30475006.664333012</v>
      </c>
      <c r="H22" s="696"/>
      <c r="I22" s="923"/>
      <c r="J22" s="920"/>
      <c r="K22" s="920"/>
      <c r="L22" s="922"/>
      <c r="M22" s="922"/>
      <c r="N22" s="922"/>
      <c r="O22" s="918"/>
    </row>
    <row r="23" spans="1:15" s="537" customFormat="1" ht="1.9" customHeight="1">
      <c r="A23" s="526"/>
      <c r="B23" s="526"/>
      <c r="C23" s="402"/>
      <c r="D23" s="402"/>
      <c r="E23" s="402"/>
      <c r="F23" s="402"/>
      <c r="G23" s="402"/>
      <c r="I23" s="923"/>
      <c r="J23" s="920"/>
      <c r="K23" s="920"/>
      <c r="L23" s="922"/>
      <c r="M23" s="922"/>
      <c r="N23" s="922"/>
      <c r="O23" s="918"/>
    </row>
    <row r="24" spans="1:15" s="438" customFormat="1" ht="15.95" customHeight="1">
      <c r="A24" s="1086" t="s">
        <v>568</v>
      </c>
      <c r="B24" s="1086"/>
      <c r="C24" s="409">
        <v>6424693.5131965503</v>
      </c>
      <c r="D24" s="409">
        <v>7323207.4387527807</v>
      </c>
      <c r="E24" s="409">
        <v>1919449.1367706442</v>
      </c>
      <c r="F24" s="409">
        <v>1737613.4201250626</v>
      </c>
      <c r="G24" s="408">
        <v>17404963.508845039</v>
      </c>
      <c r="I24" s="919"/>
      <c r="J24" s="920"/>
      <c r="K24" s="920"/>
      <c r="L24" s="920"/>
      <c r="M24" s="920"/>
      <c r="N24" s="920"/>
      <c r="O24" s="915"/>
    </row>
    <row r="25" spans="1:15" s="438" customFormat="1" ht="15.95" customHeight="1">
      <c r="A25" s="1086" t="s">
        <v>562</v>
      </c>
      <c r="B25" s="1086"/>
      <c r="C25" s="409">
        <v>6753264.833215923</v>
      </c>
      <c r="D25" s="409">
        <v>6790056.4287066888</v>
      </c>
      <c r="E25" s="409">
        <v>2413625.5918321814</v>
      </c>
      <c r="F25" s="409">
        <v>1934838.1873618306</v>
      </c>
      <c r="G25" s="408">
        <v>17891785.041116625</v>
      </c>
      <c r="I25" s="919"/>
      <c r="J25" s="920"/>
      <c r="K25" s="920"/>
      <c r="L25" s="920"/>
      <c r="M25" s="920"/>
      <c r="N25" s="920"/>
      <c r="O25" s="915"/>
    </row>
    <row r="26" spans="1:15" s="438" customFormat="1" ht="1.9" customHeight="1">
      <c r="A26" s="971"/>
      <c r="B26" s="971"/>
      <c r="C26" s="409"/>
      <c r="D26" s="409"/>
      <c r="E26" s="409"/>
      <c r="F26" s="409"/>
      <c r="G26" s="408"/>
      <c r="I26" s="919"/>
      <c r="J26" s="920"/>
      <c r="K26" s="920"/>
      <c r="L26" s="920"/>
      <c r="M26" s="920"/>
      <c r="N26" s="920"/>
      <c r="O26" s="915"/>
    </row>
    <row r="27" spans="1:15" s="438" customFormat="1" ht="15.95" customHeight="1">
      <c r="A27" s="1086" t="s">
        <v>561</v>
      </c>
      <c r="B27" s="1086"/>
      <c r="C27" s="409">
        <v>6151055.6520653497</v>
      </c>
      <c r="D27" s="409">
        <v>6017914.8198148878</v>
      </c>
      <c r="E27" s="409">
        <v>2108965.4148387285</v>
      </c>
      <c r="F27" s="409">
        <v>1936719.1285713543</v>
      </c>
      <c r="G27" s="408">
        <v>16214655.01529032</v>
      </c>
      <c r="I27" s="919"/>
      <c r="J27" s="920"/>
      <c r="K27" s="920"/>
      <c r="L27" s="920"/>
      <c r="M27" s="920"/>
      <c r="N27" s="920"/>
      <c r="O27" s="915"/>
    </row>
    <row r="28" spans="1:15" s="438" customFormat="1" ht="15.95" customHeight="1">
      <c r="A28" s="1086" t="s">
        <v>560</v>
      </c>
      <c r="B28" s="1086"/>
      <c r="C28" s="409">
        <v>5432444.9970814018</v>
      </c>
      <c r="D28" s="409">
        <v>5026870.0454254448</v>
      </c>
      <c r="E28" s="409">
        <v>1863173.5959292636</v>
      </c>
      <c r="F28" s="409">
        <v>1341621.1687228021</v>
      </c>
      <c r="G28" s="408">
        <v>13664109.807158913</v>
      </c>
      <c r="I28" s="919"/>
      <c r="J28" s="920"/>
      <c r="K28" s="920"/>
      <c r="L28" s="920"/>
      <c r="M28" s="920"/>
      <c r="N28" s="920"/>
      <c r="O28" s="915"/>
    </row>
    <row r="29" spans="1:15" s="438" customFormat="1" ht="15.95" customHeight="1">
      <c r="A29" s="1086" t="s">
        <v>559</v>
      </c>
      <c r="B29" s="1086"/>
      <c r="C29" s="409">
        <v>6056020.3373653702</v>
      </c>
      <c r="D29" s="409">
        <v>6083922.2879299987</v>
      </c>
      <c r="E29" s="409">
        <v>1687148.622772448</v>
      </c>
      <c r="F29" s="409">
        <v>1328643.2126593285</v>
      </c>
      <c r="G29" s="408">
        <v>15155734.460727146</v>
      </c>
      <c r="I29" s="919"/>
      <c r="J29" s="920"/>
      <c r="K29" s="920"/>
      <c r="L29" s="920"/>
      <c r="M29" s="920"/>
      <c r="N29" s="920"/>
      <c r="O29" s="915"/>
    </row>
    <row r="30" spans="1:15" s="438" customFormat="1" ht="15.95" customHeight="1">
      <c r="A30" s="1086" t="s">
        <v>558</v>
      </c>
      <c r="B30" s="1086"/>
      <c r="C30" s="409">
        <v>7584090.4559048498</v>
      </c>
      <c r="D30" s="409">
        <v>6492896.4743759399</v>
      </c>
      <c r="E30" s="409">
        <v>1906478.4595011373</v>
      </c>
      <c r="F30" s="409">
        <v>1345826.6146064172</v>
      </c>
      <c r="G30" s="408">
        <v>17329292.004388344</v>
      </c>
      <c r="I30" s="919"/>
      <c r="J30" s="920"/>
      <c r="K30" s="920"/>
      <c r="L30" s="920"/>
      <c r="M30" s="920"/>
      <c r="N30" s="920"/>
      <c r="O30" s="915"/>
    </row>
    <row r="31" spans="1:15" ht="1.9" customHeight="1">
      <c r="A31" s="593"/>
      <c r="B31" s="544"/>
      <c r="C31" s="592"/>
      <c r="D31" s="592"/>
      <c r="E31" s="592"/>
      <c r="F31" s="592"/>
      <c r="G31" s="592"/>
      <c r="I31" s="906"/>
      <c r="J31" s="914"/>
      <c r="K31" s="914"/>
      <c r="L31" s="924"/>
      <c r="M31" s="924"/>
      <c r="N31" s="924"/>
    </row>
    <row r="32" spans="1:15" s="438" customFormat="1" ht="15.95" customHeight="1">
      <c r="A32" s="1086" t="s">
        <v>552</v>
      </c>
      <c r="B32" s="1086"/>
      <c r="C32" s="409">
        <v>7461341.6088895556</v>
      </c>
      <c r="D32" s="409">
        <v>6763154.4884696426</v>
      </c>
      <c r="E32" s="409">
        <v>2183588.2792901294</v>
      </c>
      <c r="F32" s="409">
        <v>1277785.3476117621</v>
      </c>
      <c r="G32" s="408">
        <v>17685869.72426109</v>
      </c>
      <c r="I32" s="919"/>
      <c r="J32" s="920"/>
      <c r="K32" s="920"/>
      <c r="L32" s="920"/>
      <c r="M32" s="920"/>
      <c r="N32" s="920"/>
      <c r="O32" s="915"/>
    </row>
    <row r="33" spans="1:15" s="438" customFormat="1" ht="15.95" customHeight="1">
      <c r="A33" s="1086" t="s">
        <v>550</v>
      </c>
      <c r="B33" s="1086"/>
      <c r="C33" s="409">
        <v>7059475.4814265175</v>
      </c>
      <c r="D33" s="409">
        <v>5661532.6962273605</v>
      </c>
      <c r="E33" s="409">
        <v>2111255.4569854159</v>
      </c>
      <c r="F33" s="409">
        <v>1073815.8869242142</v>
      </c>
      <c r="G33" s="408">
        <v>15906079.521563509</v>
      </c>
      <c r="J33" s="915"/>
      <c r="K33" s="915"/>
      <c r="L33" s="915"/>
      <c r="M33" s="915"/>
      <c r="N33" s="915"/>
      <c r="O33" s="915"/>
    </row>
    <row r="34" spans="1:15" s="438" customFormat="1" ht="15.95" customHeight="1">
      <c r="A34" s="1086" t="s">
        <v>543</v>
      </c>
      <c r="B34" s="1086"/>
      <c r="C34" s="409">
        <v>5103921.3944884641</v>
      </c>
      <c r="D34" s="409">
        <v>4514735.8792159194</v>
      </c>
      <c r="E34" s="409">
        <v>1889311.1086759346</v>
      </c>
      <c r="F34" s="409">
        <v>804445.01106000005</v>
      </c>
      <c r="G34" s="408">
        <v>12312413.393440317</v>
      </c>
      <c r="J34" s="915"/>
      <c r="K34" s="915"/>
      <c r="L34" s="915"/>
      <c r="M34" s="915"/>
      <c r="N34" s="915"/>
      <c r="O34" s="915"/>
    </row>
    <row r="35" spans="1:15" s="537" customFormat="1" ht="15.75" customHeight="1">
      <c r="A35" s="1086" t="s">
        <v>541</v>
      </c>
      <c r="B35" s="1086"/>
      <c r="C35" s="409">
        <v>7632937.7526148399</v>
      </c>
      <c r="D35" s="409">
        <v>6868703.8644469939</v>
      </c>
      <c r="E35" s="409">
        <v>3671034.0703021553</v>
      </c>
      <c r="F35" s="409">
        <v>1038292.2504375528</v>
      </c>
      <c r="G35" s="408">
        <v>19210967.937801544</v>
      </c>
      <c r="J35" s="915"/>
      <c r="K35" s="915"/>
      <c r="L35" s="918"/>
      <c r="M35" s="918"/>
      <c r="N35" s="918"/>
      <c r="O35" s="918"/>
    </row>
    <row r="36" spans="1:15" ht="1.9" customHeight="1">
      <c r="A36" s="593"/>
      <c r="B36" s="544"/>
      <c r="C36" s="592"/>
      <c r="D36" s="592"/>
      <c r="E36" s="592"/>
      <c r="F36" s="592"/>
      <c r="G36" s="592"/>
      <c r="I36" s="906"/>
      <c r="J36" s="914"/>
      <c r="K36" s="914"/>
      <c r="L36" s="924"/>
      <c r="M36" s="924"/>
      <c r="N36" s="924"/>
    </row>
    <row r="37" spans="1:15" s="537" customFormat="1" ht="15.95" customHeight="1">
      <c r="A37" s="1086" t="s">
        <v>536</v>
      </c>
      <c r="B37" s="1086"/>
      <c r="C37" s="409">
        <v>8209229.9599699993</v>
      </c>
      <c r="D37" s="409">
        <v>6842942.9075699998</v>
      </c>
      <c r="E37" s="409">
        <v>4593126.4305681</v>
      </c>
      <c r="F37" s="409">
        <v>1083149.97624</v>
      </c>
      <c r="G37" s="408">
        <v>20728449.274348099</v>
      </c>
      <c r="J37" s="915"/>
      <c r="K37" s="915"/>
      <c r="L37" s="918"/>
      <c r="M37" s="918"/>
      <c r="N37" s="918"/>
      <c r="O37" s="918"/>
    </row>
    <row r="38" spans="1:15" s="537" customFormat="1" ht="15.95" customHeight="1">
      <c r="A38" s="1086" t="s">
        <v>534</v>
      </c>
      <c r="B38" s="1086"/>
      <c r="C38" s="409">
        <v>8081681.3658800004</v>
      </c>
      <c r="D38" s="409">
        <v>6834102.517070001</v>
      </c>
      <c r="E38" s="409">
        <v>3589121.5449799998</v>
      </c>
      <c r="F38" s="409">
        <v>1084866.3819199998</v>
      </c>
      <c r="G38" s="408">
        <v>19589771.80985</v>
      </c>
      <c r="J38" s="915"/>
      <c r="K38" s="915"/>
      <c r="L38" s="918"/>
      <c r="M38" s="918"/>
      <c r="N38" s="918"/>
      <c r="O38" s="918"/>
    </row>
    <row r="39" spans="1:15" s="537" customFormat="1" ht="15.95" customHeight="1">
      <c r="A39" s="1086" t="s">
        <v>530</v>
      </c>
      <c r="B39" s="1086"/>
      <c r="C39" s="409">
        <v>8143521.2258600006</v>
      </c>
      <c r="D39" s="409">
        <v>6724708.4408950005</v>
      </c>
      <c r="E39" s="409">
        <v>3765206.6745199999</v>
      </c>
      <c r="F39" s="409">
        <v>1177853.0363400001</v>
      </c>
      <c r="G39" s="408">
        <v>19811289.377615005</v>
      </c>
      <c r="J39" s="915"/>
      <c r="K39" s="915"/>
      <c r="L39" s="918"/>
      <c r="M39" s="918"/>
      <c r="N39" s="918"/>
      <c r="O39" s="918"/>
    </row>
    <row r="40" spans="1:15" s="537" customFormat="1" ht="15.95" customHeight="1">
      <c r="A40" s="1085" t="s">
        <v>525</v>
      </c>
      <c r="B40" s="1085"/>
      <c r="C40" s="409">
        <v>8342235.1469999999</v>
      </c>
      <c r="D40" s="409">
        <v>7586167.6940000001</v>
      </c>
      <c r="E40" s="409">
        <v>3728408.8339999998</v>
      </c>
      <c r="F40" s="409">
        <v>1284720.142</v>
      </c>
      <c r="G40" s="408">
        <v>20941531.817000002</v>
      </c>
      <c r="J40" s="915"/>
      <c r="K40" s="915"/>
      <c r="L40" s="918"/>
      <c r="M40" s="918"/>
      <c r="N40" s="918"/>
      <c r="O40" s="918"/>
    </row>
    <row r="41" spans="1:15" ht="1.9" customHeight="1">
      <c r="A41" s="593"/>
      <c r="B41" s="544"/>
      <c r="C41" s="592"/>
      <c r="D41" s="592"/>
      <c r="E41" s="592"/>
      <c r="F41" s="592"/>
      <c r="G41" s="592"/>
      <c r="I41" s="906"/>
      <c r="J41" s="914"/>
      <c r="K41" s="914"/>
      <c r="L41" s="924"/>
      <c r="M41" s="924"/>
      <c r="N41" s="924"/>
    </row>
    <row r="42" spans="1:15" s="537" customFormat="1" ht="15.95" customHeight="1">
      <c r="A42" s="683" t="s">
        <v>506</v>
      </c>
      <c r="B42" s="683"/>
      <c r="C42" s="684">
        <v>8078123.1359999999</v>
      </c>
      <c r="D42" s="684">
        <v>7496624.7220000001</v>
      </c>
      <c r="E42" s="684">
        <v>3897870.5269999998</v>
      </c>
      <c r="F42" s="684">
        <v>1062310.4739999999</v>
      </c>
      <c r="G42" s="738">
        <v>20534928.858999997</v>
      </c>
      <c r="J42" s="915"/>
      <c r="K42" s="915"/>
      <c r="L42" s="918"/>
      <c r="M42" s="918"/>
      <c r="N42" s="918"/>
      <c r="O42" s="918"/>
    </row>
    <row r="43" spans="1:15" s="537" customFormat="1" ht="15.95" customHeight="1">
      <c r="A43" s="683" t="s">
        <v>504</v>
      </c>
      <c r="B43" s="683"/>
      <c r="C43" s="684">
        <v>8484981.2433459982</v>
      </c>
      <c r="D43" s="684">
        <v>6814916.674234</v>
      </c>
      <c r="E43" s="684">
        <v>3533178.8213930996</v>
      </c>
      <c r="F43" s="684">
        <v>1005868.3419999999</v>
      </c>
      <c r="G43" s="738">
        <v>19838945.080973096</v>
      </c>
      <c r="J43" s="915"/>
      <c r="K43" s="915"/>
      <c r="L43" s="918"/>
      <c r="M43" s="918"/>
      <c r="N43" s="918"/>
      <c r="O43" s="918"/>
    </row>
    <row r="44" spans="1:15" s="537" customFormat="1" ht="15.95" customHeight="1">
      <c r="A44" s="683" t="s">
        <v>501</v>
      </c>
      <c r="B44" s="683"/>
      <c r="C44" s="684">
        <v>8433836.9173999988</v>
      </c>
      <c r="D44" s="684">
        <v>6884367.5198000018</v>
      </c>
      <c r="E44" s="684">
        <v>3654061.469</v>
      </c>
      <c r="F44" s="684">
        <v>1126552.6980000001</v>
      </c>
      <c r="G44" s="738">
        <v>20098818.604199998</v>
      </c>
      <c r="J44" s="915"/>
      <c r="K44" s="915"/>
      <c r="L44" s="918"/>
      <c r="M44" s="918"/>
      <c r="N44" s="918"/>
      <c r="O44" s="918"/>
    </row>
    <row r="45" spans="1:15" s="537" customFormat="1" ht="15.95" customHeight="1">
      <c r="A45" s="526" t="s">
        <v>497</v>
      </c>
      <c r="B45" s="526"/>
      <c r="C45" s="409">
        <v>9398519.3175600003</v>
      </c>
      <c r="D45" s="409">
        <v>8218452.8650000002</v>
      </c>
      <c r="E45" s="409">
        <v>3871228.915</v>
      </c>
      <c r="F45" s="409">
        <v>1105970.905</v>
      </c>
      <c r="G45" s="408">
        <v>22594172.002560001</v>
      </c>
      <c r="J45" s="915"/>
      <c r="K45" s="915"/>
      <c r="L45" s="918"/>
      <c r="M45" s="918"/>
      <c r="N45" s="918"/>
      <c r="O45" s="918"/>
    </row>
    <row r="46" spans="1:15" ht="1.9" customHeight="1">
      <c r="A46" s="593"/>
      <c r="B46" s="544"/>
      <c r="C46" s="592"/>
      <c r="D46" s="592"/>
      <c r="E46" s="592"/>
      <c r="F46" s="592"/>
      <c r="G46" s="592"/>
      <c r="I46" s="906"/>
      <c r="J46" s="914"/>
      <c r="K46" s="914"/>
      <c r="L46" s="924"/>
      <c r="M46" s="924"/>
      <c r="N46" s="924"/>
    </row>
    <row r="47" spans="1:15" s="438" customFormat="1" ht="15.95" customHeight="1">
      <c r="A47" s="526" t="s">
        <v>495</v>
      </c>
      <c r="B47" s="526"/>
      <c r="C47" s="409">
        <v>9181754.7379999999</v>
      </c>
      <c r="D47" s="409">
        <v>8273179.1665500011</v>
      </c>
      <c r="E47" s="409">
        <v>3722026.1090000002</v>
      </c>
      <c r="F47" s="409">
        <v>1039681.5948999994</v>
      </c>
      <c r="G47" s="408">
        <v>22216641.608450003</v>
      </c>
      <c r="J47" s="915"/>
      <c r="K47" s="915"/>
      <c r="L47" s="915"/>
      <c r="M47" s="915"/>
      <c r="N47" s="915"/>
      <c r="O47" s="915"/>
    </row>
    <row r="48" spans="1:15" s="438" customFormat="1" ht="15.95" customHeight="1">
      <c r="A48" s="526" t="s">
        <v>491</v>
      </c>
      <c r="B48" s="526"/>
      <c r="C48" s="409">
        <v>9324835.639200002</v>
      </c>
      <c r="D48" s="409">
        <v>7910487.5484800031</v>
      </c>
      <c r="E48" s="409">
        <v>3413100.6549999998</v>
      </c>
      <c r="F48" s="409">
        <v>932528.61399999994</v>
      </c>
      <c r="G48" s="408">
        <v>21580952.456680007</v>
      </c>
      <c r="J48" s="915"/>
      <c r="K48" s="915"/>
      <c r="L48" s="915"/>
      <c r="M48" s="915"/>
      <c r="N48" s="915"/>
      <c r="O48" s="915"/>
    </row>
    <row r="49" spans="1:16" s="438" customFormat="1" ht="15.95" customHeight="1">
      <c r="A49" s="526" t="s">
        <v>488</v>
      </c>
      <c r="B49" s="526"/>
      <c r="C49" s="409">
        <v>9289071.6420000009</v>
      </c>
      <c r="D49" s="409">
        <v>7623404.0949999997</v>
      </c>
      <c r="E49" s="409">
        <v>3633949.2480000001</v>
      </c>
      <c r="F49" s="409">
        <v>1031729.177</v>
      </c>
      <c r="G49" s="408">
        <v>21578154.162</v>
      </c>
      <c r="J49" s="915"/>
      <c r="K49" s="915"/>
      <c r="L49" s="915"/>
      <c r="M49" s="915"/>
      <c r="N49" s="915"/>
      <c r="O49" s="915"/>
    </row>
    <row r="50" spans="1:16" s="537" customFormat="1" ht="15.95" customHeight="1">
      <c r="A50" s="526" t="s">
        <v>483</v>
      </c>
      <c r="B50" s="526"/>
      <c r="C50" s="409">
        <v>9629541.5030000005</v>
      </c>
      <c r="D50" s="409">
        <v>8310469.2489999998</v>
      </c>
      <c r="E50" s="409">
        <v>3353990.5125600011</v>
      </c>
      <c r="F50" s="409">
        <v>954871.43500000006</v>
      </c>
      <c r="G50" s="408">
        <v>22248872.699560001</v>
      </c>
      <c r="H50" s="438"/>
      <c r="I50" s="438"/>
      <c r="J50" s="915"/>
      <c r="K50" s="915"/>
      <c r="L50" s="915"/>
      <c r="M50" s="918"/>
      <c r="N50" s="918"/>
      <c r="O50" s="918"/>
    </row>
    <row r="51" spans="1:16" ht="1.9" customHeight="1">
      <c r="A51" s="593"/>
      <c r="B51" s="544"/>
      <c r="C51" s="592"/>
      <c r="D51" s="592"/>
      <c r="E51" s="592"/>
      <c r="F51" s="592"/>
      <c r="G51" s="592"/>
      <c r="I51" s="906"/>
      <c r="J51" s="914"/>
      <c r="K51" s="914"/>
      <c r="L51" s="924"/>
      <c r="M51" s="924"/>
      <c r="N51" s="924"/>
    </row>
    <row r="52" spans="1:16" s="438" customFormat="1" ht="15.95" customHeight="1">
      <c r="A52" s="526" t="s">
        <v>458</v>
      </c>
      <c r="B52" s="526"/>
      <c r="C52" s="409">
        <v>8737071.3010000009</v>
      </c>
      <c r="D52" s="409">
        <v>7727145.841</v>
      </c>
      <c r="E52" s="409">
        <v>2626898.0299999998</v>
      </c>
      <c r="F52" s="409">
        <v>884939.86800000002</v>
      </c>
      <c r="G52" s="408">
        <v>19976055.040000003</v>
      </c>
      <c r="J52" s="915"/>
      <c r="K52" s="915"/>
      <c r="L52" s="915"/>
      <c r="M52" s="915"/>
      <c r="N52" s="915"/>
      <c r="O52" s="915"/>
    </row>
    <row r="53" spans="1:16" s="537" customFormat="1" ht="15.95" customHeight="1">
      <c r="A53" s="526" t="s">
        <v>456</v>
      </c>
      <c r="B53" s="526"/>
      <c r="C53" s="409">
        <v>8627430.7740000002</v>
      </c>
      <c r="D53" s="409">
        <v>7549412.1359999999</v>
      </c>
      <c r="E53" s="409">
        <v>2541556.3280000002</v>
      </c>
      <c r="F53" s="409">
        <v>882955.94299999997</v>
      </c>
      <c r="G53" s="408">
        <v>19601355.181000002</v>
      </c>
      <c r="J53" s="915"/>
      <c r="K53" s="915"/>
      <c r="L53" s="918"/>
      <c r="M53" s="918"/>
      <c r="N53" s="918"/>
      <c r="O53" s="918"/>
    </row>
    <row r="54" spans="1:16" s="537" customFormat="1" ht="15.95" customHeight="1">
      <c r="A54" s="526" t="s">
        <v>435</v>
      </c>
      <c r="B54" s="526"/>
      <c r="C54" s="409">
        <v>8456017.8806484379</v>
      </c>
      <c r="D54" s="409">
        <v>7122535.5215859376</v>
      </c>
      <c r="E54" s="409">
        <v>3662338.1199843748</v>
      </c>
      <c r="F54" s="409">
        <v>961573.62273046875</v>
      </c>
      <c r="G54" s="408">
        <v>20202465.144949216</v>
      </c>
      <c r="J54" s="915"/>
      <c r="K54" s="915"/>
      <c r="L54" s="918"/>
      <c r="M54" s="918"/>
      <c r="N54" s="918"/>
      <c r="O54" s="918"/>
    </row>
    <row r="55" spans="1:16" s="438" customFormat="1" ht="15.95" customHeight="1">
      <c r="A55" s="526" t="s">
        <v>427</v>
      </c>
      <c r="B55" s="526"/>
      <c r="C55" s="409">
        <v>8438016.3570000008</v>
      </c>
      <c r="D55" s="409">
        <v>8129021.4919999996</v>
      </c>
      <c r="E55" s="409">
        <v>3589973.3020000001</v>
      </c>
      <c r="F55" s="409">
        <v>992270.45299999998</v>
      </c>
      <c r="G55" s="408">
        <v>21149281.604000002</v>
      </c>
      <c r="J55" s="915"/>
      <c r="K55" s="915"/>
      <c r="L55" s="915"/>
      <c r="M55" s="915"/>
      <c r="N55" s="915"/>
      <c r="O55" s="915"/>
      <c r="P55" s="598"/>
    </row>
    <row r="56" spans="1:16" ht="1.9" customHeight="1">
      <c r="A56" s="593"/>
      <c r="B56" s="544"/>
      <c r="C56" s="592"/>
      <c r="D56" s="592"/>
      <c r="E56" s="592"/>
      <c r="F56" s="592"/>
      <c r="G56" s="592"/>
      <c r="I56" s="906"/>
      <c r="J56" s="914"/>
      <c r="K56" s="914"/>
      <c r="L56" s="924"/>
      <c r="M56" s="924"/>
      <c r="N56" s="924"/>
    </row>
    <row r="57" spans="1:16" s="537" customFormat="1" ht="15.95" customHeight="1">
      <c r="A57" s="526" t="s">
        <v>421</v>
      </c>
      <c r="B57" s="526"/>
      <c r="C57" s="409">
        <v>8082214.0269999998</v>
      </c>
      <c r="D57" s="409">
        <v>7864886.2369999997</v>
      </c>
      <c r="E57" s="409">
        <v>3647544.156</v>
      </c>
      <c r="F57" s="409">
        <v>858028.603</v>
      </c>
      <c r="G57" s="408">
        <v>20452673.022999998</v>
      </c>
      <c r="J57" s="915"/>
      <c r="K57" s="915"/>
      <c r="L57" s="918"/>
      <c r="M57" s="918"/>
      <c r="N57" s="918"/>
      <c r="O57" s="918"/>
      <c r="P57" s="598"/>
    </row>
    <row r="58" spans="1:16" s="537" customFormat="1" ht="15.95" customHeight="1">
      <c r="A58" s="526" t="s">
        <v>419</v>
      </c>
      <c r="B58" s="526"/>
      <c r="C58" s="409">
        <v>7493921.4249999998</v>
      </c>
      <c r="D58" s="409">
        <v>7401423.9400000004</v>
      </c>
      <c r="E58" s="409">
        <v>3017869.3429999999</v>
      </c>
      <c r="F58" s="409">
        <v>932341.39199999999</v>
      </c>
      <c r="G58" s="408">
        <v>18845556.100000001</v>
      </c>
      <c r="J58" s="915"/>
      <c r="K58" s="915"/>
      <c r="L58" s="918"/>
      <c r="M58" s="918"/>
      <c r="N58" s="918"/>
      <c r="O58" s="918"/>
      <c r="P58" s="598"/>
    </row>
    <row r="59" spans="1:16" s="537" customFormat="1" ht="15.95" customHeight="1">
      <c r="A59" s="526" t="s">
        <v>413</v>
      </c>
      <c r="B59" s="526"/>
      <c r="C59" s="409">
        <v>7530825.3059999999</v>
      </c>
      <c r="D59" s="409">
        <v>7118092.767</v>
      </c>
      <c r="E59" s="409">
        <v>2750264.8849999998</v>
      </c>
      <c r="F59" s="409">
        <v>831621.38400000019</v>
      </c>
      <c r="G59" s="408">
        <v>18230804.341999996</v>
      </c>
      <c r="J59" s="915"/>
      <c r="K59" s="915"/>
      <c r="L59" s="918"/>
      <c r="M59" s="918"/>
      <c r="N59" s="918"/>
      <c r="O59" s="918"/>
      <c r="P59" s="598"/>
    </row>
    <row r="60" spans="1:16" s="537" customFormat="1" ht="15.95" customHeight="1">
      <c r="A60" s="526" t="s">
        <v>412</v>
      </c>
      <c r="B60" s="526"/>
      <c r="C60" s="409">
        <v>8028993.6439843746</v>
      </c>
      <c r="D60" s="409">
        <v>7990936.8110546879</v>
      </c>
      <c r="E60" s="409">
        <v>2667440.9364394532</v>
      </c>
      <c r="F60" s="409">
        <v>983389.81068164099</v>
      </c>
      <c r="G60" s="408">
        <v>19670761.202160157</v>
      </c>
      <c r="J60" s="915"/>
      <c r="K60" s="915"/>
      <c r="L60" s="918"/>
      <c r="M60" s="918"/>
      <c r="N60" s="918"/>
      <c r="O60" s="918"/>
    </row>
    <row r="61" spans="1:16" ht="1.9" customHeight="1">
      <c r="A61" s="593"/>
      <c r="B61" s="544"/>
      <c r="C61" s="592"/>
      <c r="D61" s="592"/>
      <c r="E61" s="592"/>
      <c r="F61" s="592"/>
      <c r="G61" s="592"/>
      <c r="I61" s="906"/>
      <c r="J61" s="914"/>
      <c r="K61" s="914"/>
      <c r="L61" s="924"/>
      <c r="M61" s="924"/>
      <c r="N61" s="924"/>
    </row>
    <row r="62" spans="1:16" s="438" customFormat="1" ht="15.95" customHeight="1">
      <c r="A62" s="526" t="s">
        <v>402</v>
      </c>
      <c r="B62" s="526"/>
      <c r="C62" s="409">
        <v>7395759.6030000001</v>
      </c>
      <c r="D62" s="409">
        <v>7517322.0489999996</v>
      </c>
      <c r="E62" s="409">
        <v>2968894.2089999993</v>
      </c>
      <c r="F62" s="409">
        <v>1078208.9820000001</v>
      </c>
      <c r="G62" s="408">
        <v>18960184.842999998</v>
      </c>
      <c r="J62" s="915"/>
      <c r="K62" s="915"/>
      <c r="L62" s="915"/>
      <c r="M62" s="915"/>
      <c r="N62" s="915"/>
      <c r="O62" s="915"/>
    </row>
    <row r="63" spans="1:16" s="438" customFormat="1" ht="15.95" customHeight="1">
      <c r="A63" s="526" t="s">
        <v>396</v>
      </c>
      <c r="B63" s="526"/>
      <c r="C63" s="409">
        <v>7035690.6220000004</v>
      </c>
      <c r="D63" s="409">
        <v>6975129.6560000004</v>
      </c>
      <c r="E63" s="409">
        <v>2819931.821</v>
      </c>
      <c r="F63" s="409">
        <v>885736.74900000007</v>
      </c>
      <c r="G63" s="408">
        <v>17716488.848000001</v>
      </c>
      <c r="J63" s="915"/>
      <c r="K63" s="915"/>
      <c r="L63" s="915"/>
      <c r="M63" s="915"/>
      <c r="N63" s="915"/>
      <c r="O63" s="915"/>
    </row>
    <row r="64" spans="1:16" s="537" customFormat="1" ht="15.95" customHeight="1">
      <c r="A64" s="526" t="s">
        <v>363</v>
      </c>
      <c r="B64" s="526"/>
      <c r="C64" s="409">
        <v>7154929.5832219003</v>
      </c>
      <c r="D64" s="409">
        <v>6370514.2486410011</v>
      </c>
      <c r="E64" s="409">
        <v>3196047.2806516001</v>
      </c>
      <c r="F64" s="409">
        <v>955057.61229979992</v>
      </c>
      <c r="G64" s="408">
        <v>17676548.724814299</v>
      </c>
      <c r="J64" s="915"/>
      <c r="K64" s="915"/>
      <c r="L64" s="918"/>
      <c r="M64" s="918"/>
      <c r="N64" s="918"/>
      <c r="O64" s="918"/>
    </row>
    <row r="65" spans="1:15" s="537" customFormat="1" ht="15.95" customHeight="1">
      <c r="A65" s="526" t="s">
        <v>364</v>
      </c>
      <c r="B65" s="526"/>
      <c r="C65" s="401">
        <v>6709282.0599999996</v>
      </c>
      <c r="D65" s="401">
        <v>6471321.9440000001</v>
      </c>
      <c r="E65" s="401">
        <v>3880379.4760000003</v>
      </c>
      <c r="F65" s="401">
        <v>1057149.652</v>
      </c>
      <c r="G65" s="402">
        <v>18118133.131999999</v>
      </c>
      <c r="J65" s="915"/>
      <c r="K65" s="915"/>
      <c r="L65" s="918"/>
      <c r="M65" s="918"/>
      <c r="N65" s="918"/>
      <c r="O65" s="918"/>
    </row>
    <row r="66" spans="1:15" ht="1.9" customHeight="1">
      <c r="A66" s="593"/>
      <c r="B66" s="544"/>
      <c r="C66" s="592"/>
      <c r="D66" s="592"/>
      <c r="E66" s="592"/>
      <c r="F66" s="592"/>
      <c r="G66" s="592"/>
      <c r="I66" s="906"/>
      <c r="J66" s="914"/>
      <c r="K66" s="914"/>
      <c r="L66" s="924"/>
      <c r="M66" s="924"/>
      <c r="N66" s="924"/>
    </row>
    <row r="67" spans="1:15" s="537" customFormat="1" ht="15.95" hidden="1" customHeight="1">
      <c r="A67" s="526" t="s">
        <v>365</v>
      </c>
      <c r="B67" s="526"/>
      <c r="C67" s="401">
        <v>6389829.7443778971</v>
      </c>
      <c r="D67" s="401">
        <v>6078704.6714962088</v>
      </c>
      <c r="E67" s="401">
        <v>3726461.2530753249</v>
      </c>
      <c r="F67" s="401">
        <v>920724.03605629888</v>
      </c>
      <c r="G67" s="402">
        <v>17115719.705005728</v>
      </c>
      <c r="J67" s="915"/>
      <c r="K67" s="915"/>
      <c r="L67" s="918"/>
      <c r="M67" s="918"/>
      <c r="N67" s="918"/>
      <c r="O67" s="918"/>
    </row>
    <row r="68" spans="1:15" s="537" customFormat="1" ht="15.95" hidden="1" customHeight="1">
      <c r="A68" s="526" t="s">
        <v>366</v>
      </c>
      <c r="B68" s="526"/>
      <c r="C68" s="401">
        <v>5900445.6361999996</v>
      </c>
      <c r="D68" s="401">
        <v>6120083.5551000005</v>
      </c>
      <c r="E68" s="401">
        <v>3254452.1746999999</v>
      </c>
      <c r="F68" s="401">
        <v>799611.85082000005</v>
      </c>
      <c r="G68" s="402">
        <v>16074593.21682</v>
      </c>
      <c r="J68" s="915"/>
      <c r="K68" s="915"/>
      <c r="L68" s="918"/>
      <c r="M68" s="918"/>
      <c r="N68" s="918"/>
      <c r="O68" s="918"/>
    </row>
    <row r="69" spans="1:15" s="537" customFormat="1" ht="15.95" hidden="1" customHeight="1">
      <c r="A69" s="526" t="s">
        <v>367</v>
      </c>
      <c r="B69" s="526"/>
      <c r="C69" s="401">
        <v>6108918.1789999995</v>
      </c>
      <c r="D69" s="401">
        <v>5347158.432</v>
      </c>
      <c r="E69" s="401">
        <v>3559473.3789999997</v>
      </c>
      <c r="F69" s="401">
        <v>789110.85099999991</v>
      </c>
      <c r="G69" s="402">
        <v>15804660.840999998</v>
      </c>
      <c r="J69" s="915"/>
      <c r="K69" s="915"/>
      <c r="L69" s="918"/>
      <c r="M69" s="918"/>
      <c r="N69" s="918"/>
      <c r="O69" s="918"/>
    </row>
    <row r="70" spans="1:15" s="537" customFormat="1" ht="15.95" hidden="1" customHeight="1">
      <c r="A70" s="526" t="s">
        <v>368</v>
      </c>
      <c r="B70" s="526"/>
      <c r="C70" s="401">
        <v>5181843.9136767173</v>
      </c>
      <c r="D70" s="401">
        <v>5073002.6704181554</v>
      </c>
      <c r="E70" s="401">
        <v>3286835.3701010202</v>
      </c>
      <c r="F70" s="401">
        <v>662570.64040385047</v>
      </c>
      <c r="G70" s="402">
        <v>14204252.594599742</v>
      </c>
      <c r="J70" s="915"/>
      <c r="K70" s="915"/>
      <c r="L70" s="918"/>
      <c r="M70" s="918"/>
      <c r="N70" s="918"/>
      <c r="O70" s="918"/>
    </row>
    <row r="71" spans="1:15" s="537" customFormat="1" ht="3" customHeight="1" thickBot="1">
      <c r="A71" s="693"/>
      <c r="B71" s="693"/>
      <c r="C71" s="694"/>
      <c r="D71" s="694"/>
      <c r="E71" s="694"/>
      <c r="F71" s="694"/>
      <c r="G71" s="694"/>
      <c r="J71" s="915"/>
      <c r="K71" s="915"/>
      <c r="L71" s="918"/>
      <c r="M71" s="918"/>
      <c r="N71" s="918"/>
      <c r="O71" s="918"/>
    </row>
    <row r="72" spans="1:15" s="537" customFormat="1" ht="15.95" customHeight="1">
      <c r="A72" s="526" t="s">
        <v>369</v>
      </c>
      <c r="B72" s="526"/>
      <c r="C72" s="401">
        <v>5455111.329072699</v>
      </c>
      <c r="D72" s="401">
        <v>4870700.9093409991</v>
      </c>
      <c r="E72" s="401">
        <v>4053713.0878301002</v>
      </c>
      <c r="F72" s="401">
        <v>804305.5325958</v>
      </c>
      <c r="G72" s="402">
        <v>15183830.858839599</v>
      </c>
      <c r="J72" s="915"/>
      <c r="K72" s="915"/>
      <c r="L72" s="918"/>
      <c r="M72" s="918"/>
      <c r="N72" s="918"/>
      <c r="O72" s="918"/>
    </row>
    <row r="73" spans="1:15" s="537" customFormat="1" ht="15.95" customHeight="1">
      <c r="A73" s="526" t="s">
        <v>370</v>
      </c>
      <c r="B73" s="526"/>
      <c r="C73" s="401">
        <v>4758146.1404652437</v>
      </c>
      <c r="D73" s="401">
        <v>5137923</v>
      </c>
      <c r="E73" s="401">
        <v>2489027</v>
      </c>
      <c r="F73" s="401">
        <v>776071</v>
      </c>
      <c r="G73" s="402">
        <v>13161167.140465245</v>
      </c>
      <c r="J73" s="915"/>
      <c r="K73" s="915"/>
      <c r="L73" s="918"/>
      <c r="M73" s="918"/>
      <c r="N73" s="918"/>
      <c r="O73" s="918"/>
    </row>
    <row r="74" spans="1:15" s="537" customFormat="1" ht="15.95" customHeight="1">
      <c r="A74" s="526" t="s">
        <v>371</v>
      </c>
      <c r="B74" s="526"/>
      <c r="C74" s="401">
        <v>4918175.9142111996</v>
      </c>
      <c r="D74" s="401">
        <v>5101730</v>
      </c>
      <c r="E74" s="401">
        <v>2566360</v>
      </c>
      <c r="F74" s="401">
        <v>784075</v>
      </c>
      <c r="G74" s="402">
        <v>13370340.914211199</v>
      </c>
      <c r="J74" s="915"/>
      <c r="K74" s="915"/>
      <c r="L74" s="918"/>
      <c r="M74" s="918"/>
      <c r="N74" s="918"/>
      <c r="O74" s="918"/>
    </row>
    <row r="75" spans="1:15" s="537" customFormat="1" ht="15.95" customHeight="1">
      <c r="A75" s="526" t="s">
        <v>372</v>
      </c>
      <c r="B75" s="526"/>
      <c r="C75" s="401">
        <v>4493263.6705300016</v>
      </c>
      <c r="D75" s="401">
        <v>4275866</v>
      </c>
      <c r="E75" s="401">
        <v>1839144</v>
      </c>
      <c r="F75" s="401">
        <v>698230</v>
      </c>
      <c r="G75" s="402">
        <v>11306503.670530003</v>
      </c>
      <c r="J75" s="915"/>
      <c r="K75" s="915"/>
      <c r="L75" s="918"/>
      <c r="M75" s="918"/>
      <c r="N75" s="918"/>
      <c r="O75" s="918"/>
    </row>
    <row r="76" spans="1:15" s="537" customFormat="1" ht="15.75" thickBot="1">
      <c r="A76" s="693"/>
      <c r="B76" s="693"/>
      <c r="C76" s="694"/>
      <c r="D76" s="694"/>
      <c r="E76" s="694"/>
      <c r="F76" s="694"/>
      <c r="G76" s="694"/>
      <c r="J76" s="915"/>
      <c r="K76" s="915"/>
      <c r="L76" s="918"/>
      <c r="M76" s="918"/>
      <c r="N76" s="918"/>
      <c r="O76" s="918"/>
    </row>
    <row r="77" spans="1:15" s="537" customFormat="1" ht="14.1" customHeight="1">
      <c r="A77" s="526" t="s">
        <v>373</v>
      </c>
      <c r="B77" s="526"/>
      <c r="C77" s="401">
        <v>4266330.3903945098</v>
      </c>
      <c r="D77" s="401">
        <v>3796415.2283999999</v>
      </c>
      <c r="E77" s="401">
        <v>2925119.8562579998</v>
      </c>
      <c r="F77" s="401">
        <v>796091.80524000013</v>
      </c>
      <c r="G77" s="401">
        <v>11783957.280292509</v>
      </c>
      <c r="J77" s="915"/>
      <c r="K77" s="915"/>
      <c r="L77" s="918"/>
      <c r="M77" s="918"/>
      <c r="N77" s="918"/>
      <c r="O77" s="918"/>
    </row>
    <row r="78" spans="1:15" s="537" customFormat="1" ht="14.1" customHeight="1">
      <c r="A78" s="526" t="s">
        <v>374</v>
      </c>
      <c r="B78" s="526"/>
      <c r="C78" s="401">
        <v>3869185.8733379995</v>
      </c>
      <c r="D78" s="401">
        <v>3749633.4878707984</v>
      </c>
      <c r="E78" s="401">
        <v>1723987.2144599997</v>
      </c>
      <c r="F78" s="401">
        <v>913527.94183999987</v>
      </c>
      <c r="G78" s="401">
        <v>10256334.517508799</v>
      </c>
      <c r="J78" s="915"/>
      <c r="K78" s="915"/>
      <c r="L78" s="918"/>
      <c r="M78" s="918"/>
      <c r="N78" s="918"/>
      <c r="O78" s="918"/>
    </row>
    <row r="79" spans="1:15" s="537" customFormat="1" ht="14.1" customHeight="1">
      <c r="A79" s="526" t="s">
        <v>375</v>
      </c>
      <c r="B79" s="526"/>
      <c r="C79" s="401">
        <v>3433767</v>
      </c>
      <c r="D79" s="401">
        <v>3647789</v>
      </c>
      <c r="E79" s="401">
        <v>1263755</v>
      </c>
      <c r="F79" s="401">
        <v>944640</v>
      </c>
      <c r="G79" s="401">
        <v>9289951</v>
      </c>
      <c r="J79" s="915"/>
      <c r="K79" s="915"/>
      <c r="L79" s="918"/>
      <c r="M79" s="918"/>
      <c r="N79" s="918"/>
      <c r="O79" s="918"/>
    </row>
    <row r="80" spans="1:15" s="537" customFormat="1" ht="14.1" customHeight="1">
      <c r="A80" s="526" t="s">
        <v>376</v>
      </c>
      <c r="B80" s="526"/>
      <c r="C80" s="401">
        <v>3178199.1673623407</v>
      </c>
      <c r="D80" s="401">
        <v>3350630.2149491007</v>
      </c>
      <c r="E80" s="401">
        <v>1855328.6192021405</v>
      </c>
      <c r="F80" s="401">
        <v>655059.65051499975</v>
      </c>
      <c r="G80" s="401">
        <v>9039217.6520285811</v>
      </c>
      <c r="J80" s="915"/>
      <c r="K80" s="915"/>
      <c r="L80" s="918"/>
      <c r="M80" s="918"/>
      <c r="N80" s="918"/>
      <c r="O80" s="918"/>
    </row>
    <row r="81" spans="1:15" s="537" customFormat="1" ht="14.1" customHeight="1">
      <c r="A81" s="526"/>
      <c r="B81" s="526"/>
      <c r="C81" s="401"/>
      <c r="D81" s="401"/>
      <c r="E81" s="401"/>
      <c r="F81" s="401"/>
      <c r="G81" s="401"/>
      <c r="J81" s="915"/>
      <c r="K81" s="915"/>
      <c r="L81" s="918"/>
      <c r="M81" s="918"/>
      <c r="N81" s="918"/>
      <c r="O81" s="918"/>
    </row>
    <row r="82" spans="1:15" ht="5.0999999999999996" customHeight="1" thickBot="1">
      <c r="A82" s="589"/>
      <c r="B82" s="589"/>
      <c r="C82" s="590"/>
      <c r="D82" s="590"/>
      <c r="E82" s="590"/>
      <c r="F82" s="590"/>
      <c r="G82" s="590"/>
    </row>
    <row r="83" spans="1:15" s="537" customFormat="1" ht="14.1" customHeight="1">
      <c r="A83" s="526" t="s">
        <v>377</v>
      </c>
      <c r="B83" s="526"/>
      <c r="C83" s="401">
        <v>2900763.1467211614</v>
      </c>
      <c r="D83" s="401">
        <v>3205076.8053912502</v>
      </c>
      <c r="E83" s="401">
        <v>1335121.8931275299</v>
      </c>
      <c r="F83" s="401">
        <v>760677.68559543998</v>
      </c>
      <c r="G83" s="401">
        <v>8201639.5308353817</v>
      </c>
      <c r="J83" s="915"/>
      <c r="K83" s="915"/>
      <c r="L83" s="918"/>
      <c r="M83" s="918"/>
      <c r="N83" s="918"/>
      <c r="O83" s="918"/>
    </row>
    <row r="84" spans="1:15" s="537" customFormat="1" ht="14.1" customHeight="1">
      <c r="A84" s="526" t="s">
        <v>378</v>
      </c>
      <c r="B84" s="526"/>
      <c r="C84" s="401">
        <v>2785142.6254540002</v>
      </c>
      <c r="D84" s="401">
        <v>2991301.4244700004</v>
      </c>
      <c r="E84" s="401">
        <v>1125477.417814</v>
      </c>
      <c r="F84" s="401">
        <v>988705.64707800001</v>
      </c>
      <c r="G84" s="401">
        <v>7890627.1148160007</v>
      </c>
      <c r="J84" s="915"/>
      <c r="K84" s="915"/>
      <c r="L84" s="918"/>
      <c r="M84" s="918"/>
      <c r="N84" s="918"/>
      <c r="O84" s="918"/>
    </row>
    <row r="85" spans="1:15" s="537" customFormat="1" ht="14.1" customHeight="1">
      <c r="A85" s="526" t="s">
        <v>379</v>
      </c>
      <c r="B85" s="526"/>
      <c r="C85" s="401">
        <v>2523811.4039460011</v>
      </c>
      <c r="D85" s="401">
        <v>3266126.6051025805</v>
      </c>
      <c r="E85" s="401">
        <v>1217693.6330200001</v>
      </c>
      <c r="F85" s="401">
        <v>735235.03274769988</v>
      </c>
      <c r="G85" s="401">
        <v>7742866.6748162815</v>
      </c>
      <c r="J85" s="915"/>
      <c r="K85" s="915"/>
      <c r="L85" s="918"/>
      <c r="M85" s="918"/>
      <c r="N85" s="918"/>
      <c r="O85" s="918"/>
    </row>
    <row r="86" spans="1:15" ht="15" customHeight="1">
      <c r="A86" s="526" t="s">
        <v>380</v>
      </c>
      <c r="B86" s="526"/>
      <c r="C86" s="401">
        <v>2421445.7960039997</v>
      </c>
      <c r="D86" s="401">
        <v>2559254.2706611808</v>
      </c>
      <c r="E86" s="401">
        <v>961862.65833112982</v>
      </c>
      <c r="F86" s="401">
        <v>697310.61886903993</v>
      </c>
      <c r="G86" s="401">
        <v>6639873.3438653499</v>
      </c>
    </row>
  </sheetData>
  <mergeCells count="15">
    <mergeCell ref="A1:A2"/>
    <mergeCell ref="A40:B40"/>
    <mergeCell ref="A39:B39"/>
    <mergeCell ref="A38:B38"/>
    <mergeCell ref="A37:B37"/>
    <mergeCell ref="A24:B24"/>
    <mergeCell ref="A35:B35"/>
    <mergeCell ref="A34:B34"/>
    <mergeCell ref="A33:B33"/>
    <mergeCell ref="A32:B32"/>
    <mergeCell ref="A30:B30"/>
    <mergeCell ref="A29:B29"/>
    <mergeCell ref="A28:B28"/>
    <mergeCell ref="A27:B27"/>
    <mergeCell ref="A25:B25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85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L31" sqref="L31"/>
    </sheetView>
  </sheetViews>
  <sheetFormatPr defaultColWidth="8.85546875" defaultRowHeight="1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916" bestFit="1" customWidth="1"/>
    <col min="10" max="10" width="15.28515625" style="916" bestFit="1" customWidth="1"/>
    <col min="11" max="12" width="16.85546875" style="916" bestFit="1" customWidth="1"/>
    <col min="13" max="13" width="15.28515625" style="916" bestFit="1" customWidth="1"/>
    <col min="14" max="14" width="16.85546875" style="916" bestFit="1" customWidth="1"/>
    <col min="15" max="16384" width="8.85546875" style="193"/>
  </cols>
  <sheetData>
    <row r="1" spans="1:14" ht="15.75" customHeight="1">
      <c r="A1" s="1002">
        <v>8</v>
      </c>
      <c r="B1" s="698" t="s">
        <v>574</v>
      </c>
      <c r="C1" s="542"/>
      <c r="D1" s="542"/>
      <c r="E1" s="542"/>
      <c r="F1" s="542"/>
      <c r="G1" s="542"/>
    </row>
    <row r="2" spans="1:14" ht="18.75" customHeight="1">
      <c r="A2" s="1002"/>
      <c r="B2" s="699" t="s">
        <v>585</v>
      </c>
      <c r="C2" s="592"/>
      <c r="D2" s="592"/>
      <c r="E2" s="592"/>
      <c r="F2" s="592"/>
      <c r="G2" s="592"/>
    </row>
    <row r="3" spans="1:14" ht="5.0999999999999996" customHeight="1">
      <c r="A3" s="593"/>
      <c r="B3" s="544"/>
      <c r="C3" s="592"/>
      <c r="D3" s="592"/>
      <c r="E3" s="592"/>
      <c r="F3" s="592"/>
      <c r="G3" s="592"/>
    </row>
    <row r="4" spans="1:14" ht="15.75" thickBot="1">
      <c r="A4" s="594"/>
      <c r="B4" s="594"/>
      <c r="C4" s="594"/>
      <c r="D4" s="594"/>
      <c r="E4" s="594"/>
      <c r="F4" s="594"/>
      <c r="G4" s="595" t="s">
        <v>394</v>
      </c>
    </row>
    <row r="5" spans="1:14" ht="26.25" customHeight="1">
      <c r="A5" s="704" t="s">
        <v>522</v>
      </c>
      <c r="B5" s="596"/>
      <c r="C5" s="596"/>
      <c r="D5" s="596"/>
      <c r="E5" s="596"/>
      <c r="F5" s="596"/>
      <c r="G5" s="596"/>
    </row>
    <row r="6" spans="1:14" ht="50.1" customHeight="1">
      <c r="A6" s="700" t="s">
        <v>451</v>
      </c>
      <c r="B6" s="701"/>
      <c r="C6" s="702" t="s">
        <v>398</v>
      </c>
      <c r="D6" s="702" t="s">
        <v>399</v>
      </c>
      <c r="E6" s="702" t="s">
        <v>400</v>
      </c>
      <c r="F6" s="702" t="s">
        <v>434</v>
      </c>
      <c r="G6" s="702" t="s">
        <v>107</v>
      </c>
    </row>
    <row r="7" spans="1:14" ht="30" customHeight="1">
      <c r="A7" s="701" t="s">
        <v>452</v>
      </c>
      <c r="B7" s="701"/>
      <c r="C7" s="703" t="s">
        <v>325</v>
      </c>
      <c r="D7" s="703" t="s">
        <v>453</v>
      </c>
      <c r="E7" s="703" t="s">
        <v>324</v>
      </c>
      <c r="F7" s="703" t="s">
        <v>433</v>
      </c>
      <c r="G7" s="703" t="s">
        <v>133</v>
      </c>
    </row>
    <row r="8" spans="1:14" ht="5.0999999999999996" customHeight="1" thickBot="1">
      <c r="A8" s="597"/>
      <c r="B8" s="597"/>
      <c r="C8" s="597"/>
      <c r="D8" s="597"/>
      <c r="E8" s="597"/>
      <c r="F8" s="597"/>
      <c r="G8" s="597"/>
    </row>
    <row r="9" spans="1:14" ht="0.2" customHeight="1">
      <c r="A9" s="540"/>
      <c r="B9" s="540"/>
      <c r="C9" s="540"/>
      <c r="D9" s="540"/>
      <c r="E9" s="540"/>
      <c r="F9" s="540"/>
      <c r="G9" s="540"/>
    </row>
    <row r="10" spans="1:14" s="438" customFormat="1" ht="15.95" customHeight="1">
      <c r="A10" s="526">
        <v>2021</v>
      </c>
      <c r="B10" s="526"/>
      <c r="C10" s="409">
        <v>1026594.4291249897</v>
      </c>
      <c r="D10" s="409">
        <v>6089972.9819496609</v>
      </c>
      <c r="E10" s="409">
        <v>17178528.996668078</v>
      </c>
      <c r="F10" s="409">
        <v>1999718.6947873598</v>
      </c>
      <c r="G10" s="408">
        <v>26294815.102530088</v>
      </c>
      <c r="H10" s="437"/>
      <c r="I10" s="915"/>
      <c r="J10" s="915"/>
      <c r="K10" s="915"/>
      <c r="L10" s="915"/>
      <c r="M10" s="915"/>
      <c r="N10" s="915"/>
    </row>
    <row r="11" spans="1:14" s="438" customFormat="1" ht="15.95" customHeight="1">
      <c r="A11" s="526">
        <v>2020</v>
      </c>
      <c r="B11" s="526"/>
      <c r="C11" s="409">
        <v>1674203.7040861601</v>
      </c>
      <c r="D11" s="409">
        <v>5609848.7828662051</v>
      </c>
      <c r="E11" s="409">
        <v>18008347.255047973</v>
      </c>
      <c r="F11" s="409">
        <v>1445621.3713078606</v>
      </c>
      <c r="G11" s="408">
        <v>26738021.113308199</v>
      </c>
      <c r="H11" s="696"/>
      <c r="I11" s="915"/>
      <c r="J11" s="915"/>
      <c r="K11" s="915"/>
      <c r="L11" s="915"/>
      <c r="M11" s="915"/>
      <c r="N11" s="915"/>
    </row>
    <row r="12" spans="1:14" s="438" customFormat="1" ht="15.95" customHeight="1">
      <c r="A12" s="526">
        <v>2019</v>
      </c>
      <c r="B12" s="526"/>
      <c r="C12" s="409">
        <v>1905410.00153</v>
      </c>
      <c r="D12" s="409">
        <v>7282771.2875600001</v>
      </c>
      <c r="E12" s="409">
        <v>18819695.1200797</v>
      </c>
      <c r="F12" s="409">
        <v>1537005.5173599999</v>
      </c>
      <c r="G12" s="408">
        <v>29544881.926529702</v>
      </c>
      <c r="H12" s="696"/>
      <c r="I12" s="915"/>
      <c r="J12" s="915"/>
      <c r="K12" s="915"/>
      <c r="L12" s="915"/>
      <c r="M12" s="915"/>
      <c r="N12" s="915"/>
    </row>
    <row r="13" spans="1:14" s="438" customFormat="1" ht="15.95" customHeight="1">
      <c r="A13" s="526">
        <v>2018</v>
      </c>
      <c r="B13" s="526"/>
      <c r="C13" s="409">
        <v>1460971.2064100001</v>
      </c>
      <c r="D13" s="409">
        <v>7973574.246890001</v>
      </c>
      <c r="E13" s="409">
        <v>17835470.752410002</v>
      </c>
      <c r="F13" s="409">
        <v>1691740.476</v>
      </c>
      <c r="G13" s="408">
        <v>28961756.681710005</v>
      </c>
      <c r="H13" s="696"/>
      <c r="I13" s="915"/>
      <c r="J13" s="915"/>
      <c r="K13" s="915"/>
      <c r="L13" s="915"/>
      <c r="M13" s="915"/>
      <c r="N13" s="915"/>
    </row>
    <row r="14" spans="1:14" s="438" customFormat="1" ht="15.95" customHeight="1">
      <c r="A14" s="526">
        <v>2017</v>
      </c>
      <c r="B14" s="526"/>
      <c r="C14" s="409">
        <v>1107950.9941</v>
      </c>
      <c r="D14" s="409">
        <v>5363373.1998999994</v>
      </c>
      <c r="E14" s="409">
        <v>14353001.774610002</v>
      </c>
      <c r="F14" s="409">
        <v>1745395.6165999998</v>
      </c>
      <c r="G14" s="408">
        <v>22569721.585209999</v>
      </c>
      <c r="H14" s="696"/>
      <c r="I14" s="915"/>
      <c r="J14" s="915"/>
      <c r="K14" s="915"/>
      <c r="L14" s="915"/>
      <c r="M14" s="915"/>
      <c r="N14" s="915"/>
    </row>
    <row r="15" spans="1:14" s="438" customFormat="1" ht="15.95" customHeight="1">
      <c r="A15" s="526">
        <v>2016</v>
      </c>
      <c r="B15" s="526"/>
      <c r="C15" s="409">
        <v>1363707.1340000001</v>
      </c>
      <c r="D15" s="409">
        <v>4973664.3966875002</v>
      </c>
      <c r="E15" s="409">
        <v>12044806.070560548</v>
      </c>
      <c r="F15" s="409">
        <v>1379056.7603749998</v>
      </c>
      <c r="G15" s="408">
        <v>19761234.361623049</v>
      </c>
      <c r="H15" s="696"/>
      <c r="I15" s="915"/>
      <c r="J15" s="915"/>
      <c r="K15" s="915"/>
      <c r="L15" s="915"/>
      <c r="M15" s="915"/>
      <c r="N15" s="915"/>
    </row>
    <row r="16" spans="1:14" s="438" customFormat="1" ht="15.95" customHeight="1">
      <c r="A16" s="526">
        <v>2015</v>
      </c>
      <c r="B16" s="526"/>
      <c r="C16" s="409">
        <v>1281675.436</v>
      </c>
      <c r="D16" s="409">
        <v>5633988.5420468748</v>
      </c>
      <c r="E16" s="409">
        <v>9655191.7144218758</v>
      </c>
      <c r="F16" s="409">
        <v>1007929.0499999999</v>
      </c>
      <c r="G16" s="408">
        <v>17578784.742468752</v>
      </c>
      <c r="H16" s="696"/>
      <c r="I16" s="915"/>
      <c r="J16" s="915"/>
      <c r="K16" s="915"/>
      <c r="L16" s="915"/>
      <c r="M16" s="915"/>
      <c r="N16" s="915"/>
    </row>
    <row r="17" spans="1:17" s="537" customFormat="1" ht="15.95" customHeight="1">
      <c r="A17" s="526">
        <v>2014</v>
      </c>
      <c r="B17" s="526"/>
      <c r="C17" s="409">
        <v>965320.4259092001</v>
      </c>
      <c r="D17" s="409">
        <v>4531432.4376504002</v>
      </c>
      <c r="E17" s="409">
        <v>8928073.7850279994</v>
      </c>
      <c r="F17" s="409">
        <v>556749.35354179994</v>
      </c>
      <c r="G17" s="408">
        <v>14981576.0021294</v>
      </c>
      <c r="H17" s="696"/>
      <c r="I17" s="922"/>
      <c r="J17" s="922"/>
      <c r="K17" s="922"/>
      <c r="L17" s="922"/>
      <c r="M17" s="922"/>
      <c r="N17" s="922"/>
      <c r="O17" s="923"/>
      <c r="P17" s="923"/>
      <c r="Q17" s="923"/>
    </row>
    <row r="18" spans="1:17" s="537" customFormat="1" ht="15.95" hidden="1" customHeight="1">
      <c r="A18" s="526">
        <v>2013</v>
      </c>
      <c r="B18" s="526"/>
      <c r="C18" s="401">
        <v>861412.91088587767</v>
      </c>
      <c r="D18" s="401">
        <v>5159364.87269013</v>
      </c>
      <c r="E18" s="401">
        <v>9600307.1115916315</v>
      </c>
      <c r="F18" s="401">
        <v>675824.77597754914</v>
      </c>
      <c r="G18" s="402">
        <v>16296909.67114519</v>
      </c>
      <c r="H18" s="696"/>
      <c r="I18" s="919" t="s">
        <v>554</v>
      </c>
      <c r="J18" s="920" t="s">
        <v>29</v>
      </c>
      <c r="K18" s="920" t="s">
        <v>30</v>
      </c>
      <c r="L18" s="920" t="s">
        <v>499</v>
      </c>
      <c r="M18" s="920" t="s">
        <v>500</v>
      </c>
      <c r="N18" s="920" t="s">
        <v>555</v>
      </c>
      <c r="O18" s="923"/>
      <c r="P18" s="923"/>
      <c r="Q18" s="923"/>
    </row>
    <row r="19" spans="1:17" s="537" customFormat="1" ht="15.95" hidden="1" customHeight="1">
      <c r="A19" s="526">
        <v>2012</v>
      </c>
      <c r="B19" s="526"/>
      <c r="C19" s="401">
        <v>1123983.7768450629</v>
      </c>
      <c r="D19" s="401">
        <v>7344173.1734232502</v>
      </c>
      <c r="E19" s="401">
        <v>10839606.002870547</v>
      </c>
      <c r="F19" s="401">
        <v>795947.19007759495</v>
      </c>
      <c r="G19" s="402">
        <v>20103710.143216457</v>
      </c>
      <c r="H19" s="696"/>
      <c r="I19" s="921"/>
      <c r="J19" s="920"/>
      <c r="K19" s="920"/>
      <c r="L19" s="922"/>
      <c r="M19" s="922"/>
      <c r="N19" s="922"/>
      <c r="O19" s="923"/>
      <c r="P19" s="923"/>
      <c r="Q19" s="923"/>
    </row>
    <row r="20" spans="1:17" s="537" customFormat="1" ht="14.1" hidden="1" customHeight="1">
      <c r="A20" s="526">
        <v>2011</v>
      </c>
      <c r="B20" s="526"/>
      <c r="C20" s="401">
        <v>1214647.970336</v>
      </c>
      <c r="D20" s="401">
        <v>10119190.362003963</v>
      </c>
      <c r="E20" s="401">
        <v>9412826.3774599992</v>
      </c>
      <c r="F20" s="401">
        <v>889028.926354</v>
      </c>
      <c r="G20" s="402">
        <v>21635693.636153962</v>
      </c>
      <c r="I20" s="923"/>
      <c r="J20" s="920"/>
      <c r="K20" s="920"/>
      <c r="L20" s="922"/>
      <c r="M20" s="922"/>
      <c r="N20" s="922"/>
      <c r="O20" s="923"/>
      <c r="P20" s="923"/>
      <c r="Q20" s="923"/>
    </row>
    <row r="21" spans="1:17" s="537" customFormat="1" ht="15" hidden="1" customHeight="1">
      <c r="A21" s="526">
        <v>2010</v>
      </c>
      <c r="B21" s="526"/>
      <c r="C21" s="401">
        <v>1546864.4607889999</v>
      </c>
      <c r="D21" s="401">
        <v>14736494.590059442</v>
      </c>
      <c r="E21" s="401">
        <v>9921017.7308159992</v>
      </c>
      <c r="F21" s="401">
        <v>1664024.5431039997</v>
      </c>
      <c r="G21" s="402">
        <v>27868401.324768439</v>
      </c>
      <c r="I21" s="923"/>
      <c r="J21" s="920"/>
      <c r="K21" s="920"/>
      <c r="L21" s="922"/>
      <c r="M21" s="922"/>
      <c r="N21" s="922"/>
      <c r="O21" s="923"/>
      <c r="P21" s="923"/>
      <c r="Q21" s="923"/>
    </row>
    <row r="22" spans="1:17" s="537" customFormat="1" ht="3" customHeight="1">
      <c r="A22" s="526"/>
      <c r="B22" s="526"/>
      <c r="C22" s="403"/>
      <c r="D22" s="403"/>
      <c r="E22" s="403"/>
      <c r="F22" s="403"/>
      <c r="G22" s="599"/>
      <c r="I22" s="923"/>
      <c r="J22" s="920"/>
      <c r="K22" s="920"/>
      <c r="L22" s="922"/>
      <c r="M22" s="922"/>
      <c r="N22" s="922"/>
    </row>
    <row r="23" spans="1:17" s="438" customFormat="1" ht="15.95" customHeight="1">
      <c r="A23" s="1086" t="s">
        <v>568</v>
      </c>
      <c r="B23" s="1086"/>
      <c r="C23" s="409">
        <v>315817.31469695125</v>
      </c>
      <c r="D23" s="409">
        <v>1354568.1524383137</v>
      </c>
      <c r="E23" s="409">
        <v>4323812.9544563405</v>
      </c>
      <c r="F23" s="409">
        <v>492803.87557259866</v>
      </c>
      <c r="G23" s="408">
        <v>6487002.2971642045</v>
      </c>
      <c r="H23" s="806"/>
      <c r="I23" s="919"/>
      <c r="J23" s="920"/>
      <c r="K23" s="920"/>
      <c r="L23" s="920"/>
      <c r="M23" s="920"/>
      <c r="N23" s="920"/>
      <c r="O23" s="919"/>
      <c r="P23" s="919"/>
      <c r="Q23" s="919"/>
    </row>
    <row r="24" spans="1:17" s="438" customFormat="1" ht="15.95" customHeight="1">
      <c r="A24" s="1086" t="s">
        <v>562</v>
      </c>
      <c r="B24" s="1086"/>
      <c r="C24" s="409">
        <v>266742.07448264561</v>
      </c>
      <c r="D24" s="409">
        <v>1568696.3693934777</v>
      </c>
      <c r="E24" s="409">
        <v>4194051.9886371046</v>
      </c>
      <c r="F24" s="409">
        <v>586004.3801723544</v>
      </c>
      <c r="G24" s="408">
        <v>6615494.8126855819</v>
      </c>
      <c r="H24" s="806"/>
      <c r="I24" s="919"/>
      <c r="J24" s="920"/>
      <c r="K24" s="920"/>
      <c r="L24" s="920"/>
      <c r="M24" s="920"/>
      <c r="N24" s="920"/>
      <c r="O24" s="919"/>
      <c r="P24" s="919"/>
      <c r="Q24" s="919"/>
    </row>
    <row r="25" spans="1:17" s="537" customFormat="1" ht="3" customHeight="1">
      <c r="A25" s="526"/>
      <c r="B25" s="526"/>
      <c r="C25" s="403"/>
      <c r="D25" s="403"/>
      <c r="E25" s="403"/>
      <c r="F25" s="403"/>
      <c r="G25" s="599"/>
      <c r="I25" s="906"/>
      <c r="J25" s="914"/>
      <c r="K25" s="914"/>
      <c r="L25" s="924"/>
      <c r="M25" s="924"/>
      <c r="N25" s="924"/>
    </row>
    <row r="26" spans="1:17" s="438" customFormat="1" ht="15.95" customHeight="1">
      <c r="A26" s="1086" t="s">
        <v>561</v>
      </c>
      <c r="B26" s="1086"/>
      <c r="C26" s="409">
        <v>288921.92529103201</v>
      </c>
      <c r="D26" s="409">
        <v>1590388.3449009145</v>
      </c>
      <c r="E26" s="409">
        <v>4324144.5711627118</v>
      </c>
      <c r="F26" s="409">
        <v>535023.95574308443</v>
      </c>
      <c r="G26" s="408">
        <v>6738478.7970977435</v>
      </c>
      <c r="H26" s="806"/>
      <c r="I26" s="919"/>
      <c r="J26" s="920"/>
      <c r="K26" s="920"/>
      <c r="L26" s="920"/>
      <c r="M26" s="920"/>
      <c r="N26" s="920"/>
      <c r="O26" s="919"/>
      <c r="P26" s="919"/>
      <c r="Q26" s="919"/>
    </row>
    <row r="27" spans="1:17" s="438" customFormat="1" ht="15.95" customHeight="1">
      <c r="A27" s="1086" t="s">
        <v>560</v>
      </c>
      <c r="B27" s="1086"/>
      <c r="C27" s="409">
        <v>214626.9526325</v>
      </c>
      <c r="D27" s="409">
        <v>1370528.648735567</v>
      </c>
      <c r="E27" s="409">
        <v>4124813.3470771736</v>
      </c>
      <c r="F27" s="409">
        <v>455000.60185418383</v>
      </c>
      <c r="G27" s="408">
        <v>6164969.5502994247</v>
      </c>
      <c r="H27" s="806"/>
      <c r="I27" s="919"/>
      <c r="J27" s="920"/>
      <c r="K27" s="920"/>
      <c r="L27" s="920"/>
      <c r="M27" s="920"/>
      <c r="N27" s="920"/>
      <c r="O27" s="919"/>
      <c r="P27" s="919"/>
      <c r="Q27" s="919"/>
    </row>
    <row r="28" spans="1:17" s="438" customFormat="1" ht="15.95" customHeight="1">
      <c r="A28" s="1086" t="s">
        <v>559</v>
      </c>
      <c r="B28" s="1086"/>
      <c r="C28" s="409">
        <v>211823.20809217461</v>
      </c>
      <c r="D28" s="409">
        <v>1446266.6873747387</v>
      </c>
      <c r="E28" s="409">
        <v>3895331.4915758311</v>
      </c>
      <c r="F28" s="409">
        <v>506456.04472978355</v>
      </c>
      <c r="G28" s="408">
        <v>6059877.4317725273</v>
      </c>
      <c r="H28" s="806"/>
      <c r="I28" s="919"/>
      <c r="J28" s="920"/>
      <c r="K28" s="920"/>
      <c r="L28" s="920"/>
      <c r="M28" s="920"/>
      <c r="N28" s="920"/>
      <c r="O28" s="919"/>
      <c r="P28" s="919"/>
      <c r="Q28" s="919"/>
    </row>
    <row r="29" spans="1:17" s="438" customFormat="1" ht="15.95" customHeight="1">
      <c r="A29" s="1086" t="s">
        <v>558</v>
      </c>
      <c r="B29" s="1086"/>
      <c r="C29" s="409">
        <v>311222.34310928301</v>
      </c>
      <c r="D29" s="409">
        <v>1682789.30093844</v>
      </c>
      <c r="E29" s="409">
        <v>4834239.5868523624</v>
      </c>
      <c r="F29" s="409">
        <v>503238.09246030799</v>
      </c>
      <c r="G29" s="408">
        <v>7331489.3233603938</v>
      </c>
      <c r="H29" s="806"/>
      <c r="I29" s="919"/>
      <c r="J29" s="920"/>
      <c r="K29" s="920"/>
      <c r="L29" s="920"/>
      <c r="M29" s="920"/>
      <c r="N29" s="920"/>
      <c r="O29" s="919"/>
      <c r="P29" s="919"/>
      <c r="Q29" s="919"/>
    </row>
    <row r="30" spans="1:17" s="537" customFormat="1" ht="3" customHeight="1">
      <c r="A30" s="526"/>
      <c r="B30" s="526"/>
      <c r="C30" s="403"/>
      <c r="D30" s="403"/>
      <c r="E30" s="403"/>
      <c r="F30" s="403"/>
      <c r="G30" s="599"/>
      <c r="I30" s="906"/>
      <c r="J30" s="914"/>
      <c r="K30" s="914"/>
      <c r="L30" s="924"/>
      <c r="M30" s="924"/>
      <c r="N30" s="924"/>
    </row>
    <row r="31" spans="1:17" s="438" customFormat="1" ht="15.95" customHeight="1">
      <c r="A31" s="1086" t="s">
        <v>552</v>
      </c>
      <c r="B31" s="1086"/>
      <c r="C31" s="409">
        <v>457921.94439999998</v>
      </c>
      <c r="D31" s="409">
        <v>1500858.7303212001</v>
      </c>
      <c r="E31" s="409">
        <v>4276150.5094814766</v>
      </c>
      <c r="F31" s="409">
        <v>454357.87604424899</v>
      </c>
      <c r="G31" s="408">
        <v>6689289.0602469258</v>
      </c>
      <c r="H31" s="806"/>
      <c r="I31" s="919"/>
      <c r="J31" s="920"/>
      <c r="K31" s="920"/>
      <c r="L31" s="920"/>
      <c r="M31" s="920"/>
      <c r="N31" s="920"/>
      <c r="O31" s="919"/>
      <c r="P31" s="919"/>
      <c r="Q31" s="919"/>
    </row>
    <row r="32" spans="1:17" s="438" customFormat="1" ht="15.95" customHeight="1">
      <c r="A32" s="1086" t="s">
        <v>550</v>
      </c>
      <c r="B32" s="1086"/>
      <c r="C32" s="409">
        <v>476166.30054717913</v>
      </c>
      <c r="D32" s="409">
        <v>1340863.398740561</v>
      </c>
      <c r="E32" s="409">
        <v>5543544.7080541039</v>
      </c>
      <c r="F32" s="409">
        <v>382110.0626013382</v>
      </c>
      <c r="G32" s="408">
        <v>7742684.4699431816</v>
      </c>
      <c r="H32" s="806"/>
      <c r="J32" s="915"/>
      <c r="K32" s="915"/>
      <c r="L32" s="915"/>
      <c r="M32" s="915"/>
      <c r="N32" s="915"/>
      <c r="O32" s="919"/>
      <c r="P32" s="919"/>
      <c r="Q32" s="919"/>
    </row>
    <row r="33" spans="1:17" s="438" customFormat="1" ht="15.95" customHeight="1">
      <c r="A33" s="1086" t="s">
        <v>543</v>
      </c>
      <c r="B33" s="1086"/>
      <c r="C33" s="409">
        <v>230431.26725</v>
      </c>
      <c r="D33" s="409">
        <v>1008815.1447061539</v>
      </c>
      <c r="E33" s="409">
        <v>2882372.7442254792</v>
      </c>
      <c r="F33" s="409">
        <v>242730.0928833333</v>
      </c>
      <c r="G33" s="408">
        <v>4364349.2490649661</v>
      </c>
      <c r="H33" s="806"/>
      <c r="J33" s="915"/>
      <c r="K33" s="915"/>
      <c r="L33" s="915"/>
      <c r="M33" s="915"/>
      <c r="N33" s="915"/>
      <c r="O33" s="919"/>
      <c r="P33" s="919"/>
      <c r="Q33" s="919"/>
    </row>
    <row r="34" spans="1:17" s="537" customFormat="1" ht="15.95" customHeight="1">
      <c r="A34" s="1086" t="s">
        <v>541</v>
      </c>
      <c r="B34" s="1086"/>
      <c r="C34" s="409">
        <v>509684.19188897999</v>
      </c>
      <c r="D34" s="409">
        <v>1759311.50909829</v>
      </c>
      <c r="E34" s="409">
        <v>5306279.2932869112</v>
      </c>
      <c r="F34" s="409">
        <v>366423.33977894019</v>
      </c>
      <c r="G34" s="408">
        <v>7941698.3340531215</v>
      </c>
      <c r="H34" s="742"/>
      <c r="I34" s="922"/>
      <c r="J34" s="922"/>
      <c r="K34" s="922"/>
      <c r="L34" s="922"/>
      <c r="M34" s="922"/>
      <c r="N34" s="922"/>
      <c r="O34" s="923"/>
      <c r="P34" s="923"/>
      <c r="Q34" s="923"/>
    </row>
    <row r="35" spans="1:17" s="537" customFormat="1" ht="3" customHeight="1">
      <c r="A35" s="526"/>
      <c r="B35" s="526"/>
      <c r="C35" s="403"/>
      <c r="D35" s="403"/>
      <c r="E35" s="403"/>
      <c r="F35" s="403"/>
      <c r="G35" s="599"/>
      <c r="I35" s="918"/>
      <c r="J35" s="918"/>
      <c r="K35" s="918"/>
      <c r="L35" s="918"/>
      <c r="M35" s="918"/>
      <c r="N35" s="918"/>
    </row>
    <row r="36" spans="1:17" s="537" customFormat="1" ht="15.95" customHeight="1">
      <c r="A36" s="1086" t="s">
        <v>536</v>
      </c>
      <c r="B36" s="1086"/>
      <c r="C36" s="409">
        <v>544098.20661999995</v>
      </c>
      <c r="D36" s="409">
        <v>1751734.6568200001</v>
      </c>
      <c r="E36" s="409">
        <v>4785405.6581097003</v>
      </c>
      <c r="F36" s="409">
        <v>407153.15600000002</v>
      </c>
      <c r="G36" s="408">
        <v>7488391.6775497003</v>
      </c>
      <c r="H36" s="742"/>
      <c r="I36" s="918"/>
      <c r="J36" s="918"/>
      <c r="K36" s="918"/>
      <c r="L36" s="918"/>
      <c r="M36" s="918"/>
      <c r="N36" s="918"/>
    </row>
    <row r="37" spans="1:17" s="537" customFormat="1" ht="15.95" customHeight="1">
      <c r="A37" s="1086" t="s">
        <v>534</v>
      </c>
      <c r="B37" s="1086"/>
      <c r="C37" s="409">
        <v>493530.20312000002</v>
      </c>
      <c r="D37" s="409">
        <v>1512919.8022100001</v>
      </c>
      <c r="E37" s="409">
        <v>4939115.6729699997</v>
      </c>
      <c r="F37" s="409">
        <v>358424.69569999998</v>
      </c>
      <c r="G37" s="408">
        <v>7303990.3739999998</v>
      </c>
      <c r="H37" s="742"/>
      <c r="I37" s="918"/>
      <c r="J37" s="918"/>
      <c r="K37" s="918"/>
      <c r="L37" s="918"/>
      <c r="M37" s="918"/>
      <c r="N37" s="918"/>
    </row>
    <row r="38" spans="1:17" s="537" customFormat="1" ht="15.95" customHeight="1">
      <c r="A38" s="1086" t="s">
        <v>530</v>
      </c>
      <c r="B38" s="1086"/>
      <c r="C38" s="409">
        <v>469054.12478999997</v>
      </c>
      <c r="D38" s="409">
        <v>1928579.8815299999</v>
      </c>
      <c r="E38" s="409">
        <v>4135376.3629999999</v>
      </c>
      <c r="F38" s="409">
        <v>371950.10365999996</v>
      </c>
      <c r="G38" s="408">
        <v>6904960.4729799991</v>
      </c>
      <c r="I38" s="918"/>
      <c r="J38" s="918"/>
      <c r="K38" s="918"/>
      <c r="L38" s="918"/>
      <c r="M38" s="918"/>
      <c r="N38" s="918"/>
    </row>
    <row r="39" spans="1:17" s="537" customFormat="1" ht="15.95" customHeight="1">
      <c r="A39" s="1085" t="s">
        <v>525</v>
      </c>
      <c r="B39" s="1085"/>
      <c r="C39" s="409">
        <v>398727.467</v>
      </c>
      <c r="D39" s="409">
        <v>2089536.9469999999</v>
      </c>
      <c r="E39" s="409">
        <v>4959797.426</v>
      </c>
      <c r="F39" s="409">
        <v>399477.56199999998</v>
      </c>
      <c r="G39" s="408">
        <v>7847539.4019999998</v>
      </c>
      <c r="I39" s="918"/>
      <c r="J39" s="918"/>
      <c r="K39" s="918"/>
      <c r="L39" s="918"/>
      <c r="M39" s="918"/>
      <c r="N39" s="918"/>
    </row>
    <row r="40" spans="1:17" s="537" customFormat="1" ht="3" customHeight="1">
      <c r="A40" s="526"/>
      <c r="B40" s="526"/>
      <c r="C40" s="403"/>
      <c r="D40" s="403"/>
      <c r="E40" s="403"/>
      <c r="F40" s="403"/>
      <c r="G40" s="599"/>
      <c r="I40" s="918"/>
      <c r="J40" s="918"/>
      <c r="K40" s="918"/>
      <c r="L40" s="918"/>
      <c r="M40" s="918"/>
      <c r="N40" s="918"/>
    </row>
    <row r="41" spans="1:17" s="537" customFormat="1" ht="15.95" customHeight="1">
      <c r="A41" s="683" t="s">
        <v>506</v>
      </c>
      <c r="B41" s="683"/>
      <c r="C41" s="684">
        <v>389246.70299999998</v>
      </c>
      <c r="D41" s="684">
        <v>1987269.4569999999</v>
      </c>
      <c r="E41" s="684">
        <v>4425212.057</v>
      </c>
      <c r="F41" s="684">
        <v>399964.43199999997</v>
      </c>
      <c r="G41" s="738">
        <v>7201692.6490000002</v>
      </c>
      <c r="H41" s="598"/>
      <c r="I41" s="918"/>
      <c r="J41" s="918"/>
      <c r="K41" s="918"/>
      <c r="L41" s="918"/>
      <c r="M41" s="918"/>
      <c r="N41" s="918"/>
    </row>
    <row r="42" spans="1:17" s="537" customFormat="1" ht="15.95" customHeight="1">
      <c r="A42" s="683" t="s">
        <v>504</v>
      </c>
      <c r="B42" s="683"/>
      <c r="C42" s="684">
        <v>382713.85900999996</v>
      </c>
      <c r="D42" s="684">
        <v>2113901.0112900003</v>
      </c>
      <c r="E42" s="684">
        <v>4728279.201410003</v>
      </c>
      <c r="F42" s="684">
        <v>392333.24099999998</v>
      </c>
      <c r="G42" s="738">
        <v>7617227.3127100039</v>
      </c>
      <c r="H42" s="598"/>
      <c r="I42" s="918"/>
      <c r="J42" s="918"/>
      <c r="K42" s="918"/>
      <c r="L42" s="918"/>
      <c r="M42" s="918"/>
      <c r="N42" s="918"/>
    </row>
    <row r="43" spans="1:17" s="537" customFormat="1" ht="15.95" customHeight="1">
      <c r="A43" s="683" t="s">
        <v>501</v>
      </c>
      <c r="B43" s="683"/>
      <c r="C43" s="684">
        <v>366629.73040000006</v>
      </c>
      <c r="D43" s="684">
        <v>2217221.7525999998</v>
      </c>
      <c r="E43" s="684">
        <v>4451876.6560000004</v>
      </c>
      <c r="F43" s="684">
        <v>373911.6</v>
      </c>
      <c r="G43" s="738">
        <v>7409639.7390000001</v>
      </c>
      <c r="H43" s="598"/>
      <c r="I43" s="918"/>
      <c r="J43" s="918"/>
      <c r="K43" s="918"/>
      <c r="L43" s="918"/>
      <c r="M43" s="918"/>
      <c r="N43" s="918"/>
    </row>
    <row r="44" spans="1:17" s="537" customFormat="1" ht="15.95" customHeight="1">
      <c r="A44" s="526" t="s">
        <v>497</v>
      </c>
      <c r="B44" s="526"/>
      <c r="C44" s="409">
        <v>322380.91399999999</v>
      </c>
      <c r="D44" s="409">
        <v>1655182.0260000001</v>
      </c>
      <c r="E44" s="409">
        <v>4230102.8380000005</v>
      </c>
      <c r="F44" s="409">
        <v>525531.20299999998</v>
      </c>
      <c r="G44" s="408">
        <v>6733196.9810000006</v>
      </c>
      <c r="I44" s="918"/>
      <c r="J44" s="918"/>
      <c r="K44" s="918"/>
      <c r="L44" s="918"/>
      <c r="M44" s="918"/>
      <c r="N44" s="918"/>
    </row>
    <row r="45" spans="1:17" s="537" customFormat="1" ht="3" customHeight="1">
      <c r="A45" s="526"/>
      <c r="B45" s="526"/>
      <c r="C45" s="403"/>
      <c r="D45" s="403"/>
      <c r="E45" s="403"/>
      <c r="F45" s="403"/>
      <c r="G45" s="599"/>
      <c r="I45" s="918"/>
      <c r="J45" s="918"/>
      <c r="K45" s="918"/>
      <c r="L45" s="918"/>
      <c r="M45" s="918"/>
      <c r="N45" s="918"/>
    </row>
    <row r="46" spans="1:17" s="438" customFormat="1" ht="15.95" customHeight="1">
      <c r="A46" s="526" t="s">
        <v>495</v>
      </c>
      <c r="B46" s="526"/>
      <c r="C46" s="409">
        <v>334420.033</v>
      </c>
      <c r="D46" s="409">
        <v>1184129.555979999</v>
      </c>
      <c r="E46" s="409">
        <v>3697597.0269999998</v>
      </c>
      <c r="F46" s="409">
        <v>419488.53159999999</v>
      </c>
      <c r="G46" s="408">
        <v>5635635.1475799996</v>
      </c>
      <c r="I46" s="915"/>
      <c r="J46" s="915"/>
      <c r="K46" s="915"/>
      <c r="L46" s="915"/>
      <c r="M46" s="915"/>
      <c r="N46" s="915"/>
    </row>
    <row r="47" spans="1:17" s="537" customFormat="1" ht="15.95" customHeight="1">
      <c r="A47" s="526" t="s">
        <v>491</v>
      </c>
      <c r="B47" s="526"/>
      <c r="C47" s="409">
        <v>215517.70209999997</v>
      </c>
      <c r="D47" s="409">
        <v>1450993.6189200005</v>
      </c>
      <c r="E47" s="409">
        <v>3571847.7829999998</v>
      </c>
      <c r="F47" s="409">
        <v>454899.36700000003</v>
      </c>
      <c r="G47" s="408">
        <v>5693258.4710200001</v>
      </c>
      <c r="I47" s="918"/>
      <c r="J47" s="918"/>
      <c r="K47" s="918"/>
      <c r="L47" s="918"/>
      <c r="M47" s="918"/>
      <c r="N47" s="918"/>
    </row>
    <row r="48" spans="1:17" s="438" customFormat="1" ht="15.95" customHeight="1">
      <c r="A48" s="526" t="s">
        <v>488</v>
      </c>
      <c r="B48" s="526"/>
      <c r="C48" s="409">
        <v>219375.481</v>
      </c>
      <c r="D48" s="409">
        <v>1332245.362</v>
      </c>
      <c r="E48" s="409">
        <v>3562098.0010000002</v>
      </c>
      <c r="F48" s="409">
        <v>399858.64899999998</v>
      </c>
      <c r="G48" s="408">
        <v>5513577.4930000007</v>
      </c>
      <c r="I48" s="915"/>
      <c r="J48" s="915"/>
      <c r="K48" s="915"/>
      <c r="L48" s="915"/>
      <c r="M48" s="915"/>
      <c r="N48" s="915"/>
    </row>
    <row r="49" spans="1:14" s="537" customFormat="1" ht="15.95" customHeight="1">
      <c r="A49" s="526" t="s">
        <v>483</v>
      </c>
      <c r="B49" s="526"/>
      <c r="C49" s="409">
        <v>338637.77799999999</v>
      </c>
      <c r="D49" s="409">
        <v>1396004.6629999999</v>
      </c>
      <c r="E49" s="409">
        <v>3521458.96361</v>
      </c>
      <c r="F49" s="409">
        <v>471149.06900000002</v>
      </c>
      <c r="G49" s="408">
        <v>5727250.4736099998</v>
      </c>
      <c r="I49" s="918"/>
      <c r="J49" s="918"/>
      <c r="K49" s="918"/>
      <c r="L49" s="918"/>
      <c r="M49" s="918"/>
      <c r="N49" s="918"/>
    </row>
    <row r="50" spans="1:14" s="537" customFormat="1" ht="3" customHeight="1">
      <c r="A50" s="526"/>
      <c r="B50" s="526"/>
      <c r="C50" s="403"/>
      <c r="D50" s="403"/>
      <c r="E50" s="403"/>
      <c r="F50" s="403"/>
      <c r="G50" s="599"/>
      <c r="I50" s="918"/>
      <c r="J50" s="918"/>
      <c r="K50" s="918"/>
      <c r="L50" s="918"/>
      <c r="M50" s="918"/>
      <c r="N50" s="918"/>
    </row>
    <row r="51" spans="1:14" s="537" customFormat="1" ht="15.95" customHeight="1">
      <c r="A51" s="526" t="s">
        <v>458</v>
      </c>
      <c r="B51" s="526"/>
      <c r="C51" s="409">
        <v>307683.89500000002</v>
      </c>
      <c r="D51" s="409">
        <v>1101438.3689999999</v>
      </c>
      <c r="E51" s="409">
        <v>3482924.62</v>
      </c>
      <c r="F51" s="409">
        <v>415192.54</v>
      </c>
      <c r="G51" s="408">
        <v>5307239.4239999996</v>
      </c>
      <c r="I51" s="918"/>
      <c r="J51" s="918"/>
      <c r="K51" s="918"/>
      <c r="L51" s="918"/>
      <c r="M51" s="918"/>
      <c r="N51" s="918"/>
    </row>
    <row r="52" spans="1:14" s="537" customFormat="1" ht="15.95" customHeight="1">
      <c r="A52" s="526" t="s">
        <v>456</v>
      </c>
      <c r="B52" s="526"/>
      <c r="C52" s="409">
        <v>323796.18300000002</v>
      </c>
      <c r="D52" s="409">
        <v>1284130.4680000001</v>
      </c>
      <c r="E52" s="409">
        <v>3304119.4169999999</v>
      </c>
      <c r="F52" s="409">
        <v>352263.038</v>
      </c>
      <c r="G52" s="408">
        <v>5264309.1059999997</v>
      </c>
      <c r="I52" s="918"/>
      <c r="J52" s="918"/>
      <c r="K52" s="918"/>
      <c r="L52" s="918"/>
      <c r="M52" s="918"/>
      <c r="N52" s="918"/>
    </row>
    <row r="53" spans="1:14" s="537" customFormat="1" ht="15.95" customHeight="1">
      <c r="A53" s="526" t="s">
        <v>435</v>
      </c>
      <c r="B53" s="526"/>
      <c r="C53" s="409">
        <v>392328.11499999999</v>
      </c>
      <c r="D53" s="409">
        <v>1257892.2206875</v>
      </c>
      <c r="E53" s="409">
        <v>2610342.0285605467</v>
      </c>
      <c r="F53" s="409">
        <v>288649.86737499997</v>
      </c>
      <c r="G53" s="408">
        <v>4549212.231623047</v>
      </c>
      <c r="I53" s="918"/>
      <c r="J53" s="918"/>
      <c r="K53" s="918"/>
      <c r="L53" s="918"/>
      <c r="M53" s="918"/>
      <c r="N53" s="918"/>
    </row>
    <row r="54" spans="1:14" s="438" customFormat="1" ht="15.95" customHeight="1">
      <c r="A54" s="526" t="s">
        <v>427</v>
      </c>
      <c r="B54" s="526"/>
      <c r="C54" s="409">
        <v>339898.94099999999</v>
      </c>
      <c r="D54" s="409">
        <v>1330203.3389999999</v>
      </c>
      <c r="E54" s="409">
        <v>2647420.0049999999</v>
      </c>
      <c r="F54" s="409">
        <v>322951.315</v>
      </c>
      <c r="G54" s="408">
        <v>4640473.6000000006</v>
      </c>
      <c r="I54" s="915"/>
      <c r="J54" s="915"/>
      <c r="K54" s="915"/>
      <c r="L54" s="918"/>
      <c r="M54" s="915"/>
      <c r="N54" s="915"/>
    </row>
    <row r="55" spans="1:14" s="537" customFormat="1" ht="3" customHeight="1">
      <c r="A55" s="526"/>
      <c r="B55" s="526"/>
      <c r="C55" s="403"/>
      <c r="D55" s="403"/>
      <c r="E55" s="403"/>
      <c r="F55" s="403"/>
      <c r="G55" s="599"/>
      <c r="I55" s="918"/>
      <c r="J55" s="918"/>
      <c r="K55" s="918"/>
      <c r="L55" s="918"/>
      <c r="M55" s="918"/>
      <c r="N55" s="918"/>
    </row>
    <row r="56" spans="1:14" s="537" customFormat="1" ht="15.95" customHeight="1">
      <c r="A56" s="526" t="s">
        <v>421</v>
      </c>
      <c r="B56" s="526"/>
      <c r="C56" s="409">
        <v>376073.22100000002</v>
      </c>
      <c r="D56" s="409">
        <v>1213172.69</v>
      </c>
      <c r="E56" s="409">
        <v>2474460.2710000002</v>
      </c>
      <c r="F56" s="409">
        <v>365504.522</v>
      </c>
      <c r="G56" s="408">
        <v>4429210.7039999999</v>
      </c>
      <c r="I56" s="918"/>
      <c r="J56" s="918"/>
      <c r="K56" s="918"/>
      <c r="L56" s="918"/>
      <c r="M56" s="918"/>
      <c r="N56" s="918"/>
    </row>
    <row r="57" spans="1:14" s="537" customFormat="1" ht="15.95" customHeight="1">
      <c r="A57" s="526" t="s">
        <v>419</v>
      </c>
      <c r="B57" s="526"/>
      <c r="C57" s="409">
        <v>314778.25599999999</v>
      </c>
      <c r="D57" s="409">
        <v>1722862.162</v>
      </c>
      <c r="E57" s="409">
        <v>2596365.7480000001</v>
      </c>
      <c r="F57" s="409">
        <v>230029.09599999999</v>
      </c>
      <c r="G57" s="408">
        <v>4864035.2620000001</v>
      </c>
      <c r="I57" s="918"/>
      <c r="J57" s="918"/>
      <c r="K57" s="918"/>
      <c r="L57" s="918"/>
      <c r="M57" s="918"/>
      <c r="N57" s="918"/>
    </row>
    <row r="58" spans="1:14" s="537" customFormat="1" ht="15.95" customHeight="1">
      <c r="A58" s="526" t="s">
        <v>413</v>
      </c>
      <c r="B58" s="526"/>
      <c r="C58" s="409">
        <v>322297.69400000002</v>
      </c>
      <c r="D58" s="409">
        <v>1320726.3659999999</v>
      </c>
      <c r="E58" s="409">
        <v>2291943.0749999997</v>
      </c>
      <c r="F58" s="409">
        <v>202923.94599999994</v>
      </c>
      <c r="G58" s="408">
        <v>4137891.0809999998</v>
      </c>
      <c r="I58" s="918"/>
      <c r="J58" s="918"/>
      <c r="K58" s="918"/>
      <c r="L58" s="918"/>
      <c r="M58" s="918"/>
      <c r="N58" s="918"/>
    </row>
    <row r="59" spans="1:14" s="537" customFormat="1" ht="15.95" customHeight="1">
      <c r="A59" s="526" t="s">
        <v>412</v>
      </c>
      <c r="B59" s="526"/>
      <c r="C59" s="409">
        <v>268526.26500000001</v>
      </c>
      <c r="D59" s="409">
        <v>1377227.3240468749</v>
      </c>
      <c r="E59" s="409">
        <v>2292422.6204218748</v>
      </c>
      <c r="F59" s="409">
        <v>209471.48599999995</v>
      </c>
      <c r="G59" s="408">
        <v>4147647.6954687499</v>
      </c>
      <c r="I59" s="918"/>
      <c r="J59" s="918"/>
      <c r="K59" s="918"/>
      <c r="L59" s="918"/>
      <c r="M59" s="918"/>
      <c r="N59" s="918"/>
    </row>
    <row r="60" spans="1:14" s="537" customFormat="1" ht="3" customHeight="1">
      <c r="A60" s="526"/>
      <c r="B60" s="526"/>
      <c r="C60" s="403"/>
      <c r="D60" s="403"/>
      <c r="E60" s="403"/>
      <c r="F60" s="403"/>
      <c r="G60" s="599"/>
      <c r="I60" s="918"/>
      <c r="J60" s="918"/>
      <c r="K60" s="918"/>
      <c r="L60" s="918"/>
      <c r="M60" s="918"/>
      <c r="N60" s="918"/>
    </row>
    <row r="61" spans="1:14" s="438" customFormat="1" ht="15.95" customHeight="1">
      <c r="A61" s="526" t="s">
        <v>402</v>
      </c>
      <c r="B61" s="526"/>
      <c r="C61" s="409">
        <v>273723.76500000001</v>
      </c>
      <c r="D61" s="409">
        <v>1190792.713</v>
      </c>
      <c r="E61" s="409">
        <v>2184432.4689999996</v>
      </c>
      <c r="F61" s="409">
        <v>163158.02499999999</v>
      </c>
      <c r="G61" s="408">
        <v>3812106.9719999996</v>
      </c>
      <c r="I61" s="915"/>
      <c r="J61" s="915"/>
      <c r="K61" s="915"/>
      <c r="L61" s="915"/>
      <c r="M61" s="915"/>
      <c r="N61" s="915"/>
    </row>
    <row r="62" spans="1:14" s="438" customFormat="1" ht="15.95" customHeight="1">
      <c r="A62" s="526" t="s">
        <v>396</v>
      </c>
      <c r="B62" s="526"/>
      <c r="C62" s="409">
        <v>245696.057</v>
      </c>
      <c r="D62" s="409">
        <v>1057639.186</v>
      </c>
      <c r="E62" s="409">
        <v>2368000.9920000001</v>
      </c>
      <c r="F62" s="409">
        <v>127626.11899999999</v>
      </c>
      <c r="G62" s="408">
        <v>3798962.3540000003</v>
      </c>
      <c r="I62" s="915"/>
      <c r="J62" s="915"/>
      <c r="K62" s="915"/>
      <c r="L62" s="915"/>
      <c r="M62" s="915"/>
      <c r="N62" s="915"/>
    </row>
    <row r="63" spans="1:14" s="537" customFormat="1" ht="15.95" customHeight="1">
      <c r="A63" s="526" t="s">
        <v>363</v>
      </c>
      <c r="B63" s="526"/>
      <c r="C63" s="409">
        <v>193570.25090920003</v>
      </c>
      <c r="D63" s="409">
        <v>1160077.8426504</v>
      </c>
      <c r="E63" s="409">
        <v>2351413.0020280005</v>
      </c>
      <c r="F63" s="409">
        <v>118236.94354179998</v>
      </c>
      <c r="G63" s="408">
        <v>3823298.0391294006</v>
      </c>
      <c r="I63" s="918"/>
      <c r="J63" s="918"/>
      <c r="K63" s="918"/>
      <c r="L63" s="918"/>
      <c r="M63" s="918"/>
      <c r="N63" s="918"/>
    </row>
    <row r="64" spans="1:14" s="537" customFormat="1" ht="15.95" customHeight="1">
      <c r="A64" s="526" t="s">
        <v>364</v>
      </c>
      <c r="B64" s="526"/>
      <c r="C64" s="401">
        <v>252330.353</v>
      </c>
      <c r="D64" s="401">
        <v>1122922.696</v>
      </c>
      <c r="E64" s="401">
        <v>2024227.3219999999</v>
      </c>
      <c r="F64" s="401">
        <v>147728.26599999997</v>
      </c>
      <c r="G64" s="402">
        <v>3547208.6370000001</v>
      </c>
      <c r="I64" s="918"/>
      <c r="J64" s="918"/>
      <c r="K64" s="918"/>
      <c r="L64" s="918"/>
      <c r="M64" s="918"/>
      <c r="N64" s="918"/>
    </row>
    <row r="65" spans="1:14" s="537" customFormat="1" ht="3" customHeight="1">
      <c r="A65" s="526"/>
      <c r="B65" s="526"/>
      <c r="C65" s="403"/>
      <c r="D65" s="403"/>
      <c r="E65" s="403"/>
      <c r="F65" s="403"/>
      <c r="G65" s="599"/>
      <c r="I65" s="918"/>
      <c r="J65" s="918"/>
      <c r="K65" s="918"/>
      <c r="L65" s="918"/>
      <c r="M65" s="918"/>
      <c r="N65" s="918"/>
    </row>
    <row r="66" spans="1:14" s="537" customFormat="1" ht="15.95" hidden="1" customHeight="1">
      <c r="A66" s="526" t="s">
        <v>365</v>
      </c>
      <c r="B66" s="526"/>
      <c r="C66" s="401">
        <v>227502.36440733547</v>
      </c>
      <c r="D66" s="401">
        <v>1123080.1696147532</v>
      </c>
      <c r="E66" s="401">
        <v>2480812.5846017925</v>
      </c>
      <c r="F66" s="401">
        <v>214034.92044172352</v>
      </c>
      <c r="G66" s="402">
        <v>4045430.0390656046</v>
      </c>
      <c r="I66" s="918"/>
      <c r="J66" s="918"/>
      <c r="K66" s="918"/>
      <c r="L66" s="918"/>
      <c r="M66" s="918"/>
      <c r="N66" s="918"/>
    </row>
    <row r="67" spans="1:14" s="537" customFormat="1" ht="15.95" hidden="1" customHeight="1">
      <c r="A67" s="526" t="s">
        <v>366</v>
      </c>
      <c r="B67" s="526"/>
      <c r="C67" s="401">
        <v>214246.82034999999</v>
      </c>
      <c r="D67" s="401">
        <v>1177522.9195999999</v>
      </c>
      <c r="E67" s="401">
        <v>2397943.6236</v>
      </c>
      <c r="F67" s="401">
        <v>157101.69227999999</v>
      </c>
      <c r="G67" s="402">
        <v>3946815.05583</v>
      </c>
      <c r="I67" s="918"/>
      <c r="J67" s="918"/>
      <c r="K67" s="918"/>
      <c r="L67" s="918"/>
      <c r="M67" s="918"/>
      <c r="N67" s="918"/>
    </row>
    <row r="68" spans="1:14" s="537" customFormat="1" ht="15.95" hidden="1" customHeight="1">
      <c r="A68" s="526" t="s">
        <v>367</v>
      </c>
      <c r="B68" s="526"/>
      <c r="C68" s="401">
        <v>256395.557</v>
      </c>
      <c r="D68" s="401">
        <v>1449882.801</v>
      </c>
      <c r="E68" s="401">
        <v>2541929.5789999994</v>
      </c>
      <c r="F68" s="401">
        <v>158758.83300000001</v>
      </c>
      <c r="G68" s="402">
        <v>4406966.7699999986</v>
      </c>
      <c r="I68" s="918"/>
      <c r="J68" s="918"/>
      <c r="K68" s="918"/>
      <c r="L68" s="918"/>
      <c r="M68" s="918"/>
      <c r="N68" s="918"/>
    </row>
    <row r="69" spans="1:14" s="537" customFormat="1" ht="15.95" hidden="1" customHeight="1">
      <c r="A69" s="526" t="s">
        <v>368</v>
      </c>
      <c r="B69" s="526"/>
      <c r="C69" s="401">
        <v>163268.16912854221</v>
      </c>
      <c r="D69" s="401">
        <v>1408878.9824753772</v>
      </c>
      <c r="E69" s="401">
        <v>2179621.32438984</v>
      </c>
      <c r="F69" s="401">
        <v>145929.33025582563</v>
      </c>
      <c r="G69" s="402">
        <v>3897697.806249585</v>
      </c>
      <c r="I69" s="918"/>
      <c r="J69" s="918"/>
      <c r="K69" s="918"/>
      <c r="L69" s="918"/>
      <c r="M69" s="918"/>
      <c r="N69" s="918"/>
    </row>
    <row r="70" spans="1:14" s="537" customFormat="1" ht="3" customHeight="1" thickBot="1">
      <c r="A70" s="693"/>
      <c r="B70" s="693"/>
      <c r="C70" s="694"/>
      <c r="D70" s="694"/>
      <c r="E70" s="694"/>
      <c r="F70" s="694"/>
      <c r="G70" s="694"/>
      <c r="I70" s="918"/>
      <c r="J70" s="918"/>
      <c r="K70" s="918"/>
      <c r="L70" s="918"/>
      <c r="M70" s="918"/>
      <c r="N70" s="918"/>
    </row>
    <row r="71" spans="1:14" s="537" customFormat="1" ht="15.95" customHeight="1">
      <c r="A71" s="526" t="s">
        <v>369</v>
      </c>
      <c r="B71" s="526"/>
      <c r="C71" s="401">
        <v>273643.93064079998</v>
      </c>
      <c r="D71" s="401">
        <v>1385319.1734232502</v>
      </c>
      <c r="E71" s="401">
        <v>2879189.2010222995</v>
      </c>
      <c r="F71" s="401">
        <v>244494.97181200003</v>
      </c>
      <c r="G71" s="402">
        <v>4782647.2768983506</v>
      </c>
      <c r="I71" s="918"/>
      <c r="J71" s="918"/>
      <c r="K71" s="918"/>
      <c r="L71" s="918"/>
      <c r="M71" s="918"/>
      <c r="N71" s="918"/>
    </row>
    <row r="72" spans="1:14" s="537" customFormat="1" ht="15.95" customHeight="1">
      <c r="A72" s="526" t="s">
        <v>370</v>
      </c>
      <c r="B72" s="526"/>
      <c r="C72" s="401">
        <v>275548.22184826288</v>
      </c>
      <c r="D72" s="401">
        <v>1774580</v>
      </c>
      <c r="E72" s="401">
        <v>2738627.9827512479</v>
      </c>
      <c r="F72" s="401">
        <v>149057.406422595</v>
      </c>
      <c r="G72" s="402">
        <v>4937813.6110221054</v>
      </c>
      <c r="I72" s="918"/>
      <c r="J72" s="918"/>
      <c r="K72" s="918"/>
      <c r="L72" s="918"/>
      <c r="M72" s="918"/>
      <c r="N72" s="918"/>
    </row>
    <row r="73" spans="1:14" s="537" customFormat="1" ht="15.95" customHeight="1">
      <c r="A73" s="526" t="s">
        <v>371</v>
      </c>
      <c r="B73" s="526"/>
      <c r="C73" s="401">
        <v>218946.542021</v>
      </c>
      <c r="D73" s="401">
        <v>1833216</v>
      </c>
      <c r="E73" s="401">
        <v>2773767.2750910004</v>
      </c>
      <c r="F73" s="401">
        <v>222495.33596299999</v>
      </c>
      <c r="G73" s="402">
        <v>5048425.1530750003</v>
      </c>
      <c r="I73" s="918"/>
      <c r="J73" s="918"/>
      <c r="K73" s="918"/>
      <c r="L73" s="918"/>
      <c r="M73" s="918"/>
      <c r="N73" s="918"/>
    </row>
    <row r="74" spans="1:14" s="537" customFormat="1" ht="15.95" customHeight="1">
      <c r="A74" s="527" t="s">
        <v>372</v>
      </c>
      <c r="B74" s="527"/>
      <c r="C74" s="500">
        <v>355845.08233499998</v>
      </c>
      <c r="D74" s="500">
        <v>2351058</v>
      </c>
      <c r="E74" s="500">
        <v>2448021.5440059998</v>
      </c>
      <c r="F74" s="500">
        <v>179899.47587999993</v>
      </c>
      <c r="G74" s="739">
        <v>5334824.102221</v>
      </c>
      <c r="I74" s="918"/>
      <c r="J74" s="918"/>
      <c r="K74" s="918"/>
      <c r="L74" s="918"/>
      <c r="M74" s="918"/>
      <c r="N74" s="918"/>
    </row>
    <row r="75" spans="1:14" s="537" customFormat="1" ht="15.75" thickBot="1">
      <c r="A75" s="693"/>
      <c r="B75" s="693"/>
      <c r="C75" s="694"/>
      <c r="D75" s="694"/>
      <c r="E75" s="694"/>
      <c r="F75" s="694"/>
      <c r="G75" s="694"/>
      <c r="I75" s="918"/>
      <c r="J75" s="918"/>
      <c r="K75" s="918"/>
      <c r="L75" s="918"/>
      <c r="M75" s="918"/>
      <c r="N75" s="918"/>
    </row>
    <row r="76" spans="1:14" s="537" customFormat="1" ht="14.1" customHeight="1">
      <c r="A76" s="526" t="s">
        <v>373</v>
      </c>
      <c r="B76" s="526"/>
      <c r="C76" s="401">
        <v>319818.30961200001</v>
      </c>
      <c r="D76" s="401">
        <v>2037023.9236538005</v>
      </c>
      <c r="E76" s="401">
        <v>2848469.5947819995</v>
      </c>
      <c r="F76" s="401">
        <v>186043.34759999998</v>
      </c>
      <c r="G76" s="401">
        <v>5391355.1756477999</v>
      </c>
      <c r="I76" s="918"/>
      <c r="J76" s="918"/>
      <c r="K76" s="918"/>
      <c r="L76" s="918"/>
      <c r="M76" s="918"/>
      <c r="N76" s="918"/>
    </row>
    <row r="77" spans="1:14" s="537" customFormat="1" ht="14.1" customHeight="1">
      <c r="A77" s="526" t="s">
        <v>374</v>
      </c>
      <c r="B77" s="526"/>
      <c r="C77" s="401">
        <v>286563.83269399998</v>
      </c>
      <c r="D77" s="401">
        <v>2248238.7311381595</v>
      </c>
      <c r="E77" s="401">
        <v>2344634.711042</v>
      </c>
      <c r="F77" s="401">
        <v>282209.32259</v>
      </c>
      <c r="G77" s="401">
        <v>5161646.5974641601</v>
      </c>
      <c r="I77" s="918"/>
      <c r="J77" s="918"/>
      <c r="K77" s="918"/>
      <c r="L77" s="918"/>
      <c r="M77" s="918"/>
      <c r="N77" s="918"/>
    </row>
    <row r="78" spans="1:14" s="537" customFormat="1" ht="14.1" customHeight="1">
      <c r="A78" s="526" t="s">
        <v>375</v>
      </c>
      <c r="B78" s="526"/>
      <c r="C78" s="401">
        <v>323629</v>
      </c>
      <c r="D78" s="401">
        <v>2725025</v>
      </c>
      <c r="E78" s="401">
        <v>1933720</v>
      </c>
      <c r="F78" s="401">
        <v>173152</v>
      </c>
      <c r="G78" s="401">
        <v>5155527</v>
      </c>
      <c r="I78" s="918"/>
      <c r="J78" s="918"/>
      <c r="K78" s="918"/>
      <c r="L78" s="918"/>
      <c r="M78" s="918"/>
      <c r="N78" s="918"/>
    </row>
    <row r="79" spans="1:14" s="537" customFormat="1" ht="14.1" customHeight="1">
      <c r="A79" s="526" t="s">
        <v>376</v>
      </c>
      <c r="B79" s="526"/>
      <c r="C79" s="401">
        <v>284636.82803000003</v>
      </c>
      <c r="D79" s="401">
        <v>3108902.7072120025</v>
      </c>
      <c r="E79" s="401">
        <v>2286002.0716359997</v>
      </c>
      <c r="F79" s="401">
        <v>247624.25616400002</v>
      </c>
      <c r="G79" s="401">
        <v>5927165.8630420025</v>
      </c>
      <c r="I79" s="918"/>
      <c r="J79" s="918"/>
      <c r="K79" s="918"/>
      <c r="L79" s="918"/>
      <c r="M79" s="918"/>
      <c r="N79" s="918"/>
    </row>
    <row r="80" spans="1:14" s="537" customFormat="1" ht="8.1" customHeight="1">
      <c r="A80" s="526"/>
      <c r="B80" s="526"/>
      <c r="C80" s="403"/>
      <c r="D80" s="403"/>
      <c r="E80" s="403"/>
      <c r="F80" s="403"/>
      <c r="G80" s="403"/>
      <c r="I80" s="918"/>
      <c r="J80" s="918"/>
      <c r="K80" s="918"/>
      <c r="L80" s="918"/>
      <c r="M80" s="918"/>
      <c r="N80" s="918"/>
    </row>
    <row r="81" spans="1:14" s="537" customFormat="1" ht="4.5" customHeight="1" thickBot="1">
      <c r="A81" s="602"/>
      <c r="B81" s="602"/>
      <c r="C81" s="501"/>
      <c r="D81" s="501"/>
      <c r="E81" s="501"/>
      <c r="F81" s="501"/>
      <c r="G81" s="501"/>
      <c r="I81" s="918"/>
      <c r="J81" s="918"/>
      <c r="K81" s="918"/>
      <c r="L81" s="918"/>
      <c r="M81" s="918"/>
      <c r="N81" s="918"/>
    </row>
    <row r="82" spans="1:14" s="537" customFormat="1" ht="14.1" customHeight="1">
      <c r="A82" s="526" t="s">
        <v>377</v>
      </c>
      <c r="B82" s="526"/>
      <c r="C82" s="401">
        <v>370478.82606199995</v>
      </c>
      <c r="D82" s="401">
        <v>3681926.7911693007</v>
      </c>
      <c r="E82" s="401">
        <v>2450974.7673359998</v>
      </c>
      <c r="F82" s="401">
        <v>441435.95813999989</v>
      </c>
      <c r="G82" s="401">
        <v>6944816.3427072996</v>
      </c>
      <c r="I82" s="918"/>
      <c r="J82" s="918"/>
      <c r="K82" s="918"/>
      <c r="L82" s="918"/>
      <c r="M82" s="918"/>
      <c r="N82" s="918"/>
    </row>
    <row r="83" spans="1:14" s="537" customFormat="1" ht="14.1" customHeight="1">
      <c r="A83" s="526" t="s">
        <v>378</v>
      </c>
      <c r="B83" s="526"/>
      <c r="C83" s="401">
        <v>393538.26634100004</v>
      </c>
      <c r="D83" s="401">
        <v>3535529.8947804011</v>
      </c>
      <c r="E83" s="401">
        <v>2280287.8570480002</v>
      </c>
      <c r="F83" s="401">
        <v>369775.12238399999</v>
      </c>
      <c r="G83" s="401">
        <v>6579131.1405534009</v>
      </c>
      <c r="I83" s="918"/>
      <c r="J83" s="918"/>
      <c r="K83" s="918"/>
      <c r="L83" s="918"/>
      <c r="M83" s="918"/>
      <c r="N83" s="918"/>
    </row>
    <row r="84" spans="1:14" s="537" customFormat="1" ht="14.1" customHeight="1">
      <c r="A84" s="526" t="s">
        <v>379</v>
      </c>
      <c r="B84" s="526"/>
      <c r="C84" s="401">
        <v>343608.05958999996</v>
      </c>
      <c r="D84" s="401">
        <v>3842184.0130167399</v>
      </c>
      <c r="E84" s="401">
        <v>2800984.6134299994</v>
      </c>
      <c r="F84" s="401">
        <v>366238.7312119999</v>
      </c>
      <c r="G84" s="401">
        <v>7353015.4172487389</v>
      </c>
      <c r="I84" s="918"/>
      <c r="J84" s="918"/>
      <c r="K84" s="918"/>
      <c r="L84" s="918"/>
      <c r="M84" s="918"/>
      <c r="N84" s="918"/>
    </row>
    <row r="85" spans="1:14" s="537" customFormat="1" ht="14.1" customHeight="1">
      <c r="A85" s="526" t="s">
        <v>380</v>
      </c>
      <c r="B85" s="526"/>
      <c r="C85" s="401">
        <v>439239.30879600003</v>
      </c>
      <c r="D85" s="401">
        <v>3676853.8910930008</v>
      </c>
      <c r="E85" s="401">
        <v>2388770.4930020003</v>
      </c>
      <c r="F85" s="401">
        <v>486574.73136799998</v>
      </c>
      <c r="G85" s="401">
        <v>6991438.4242590014</v>
      </c>
      <c r="I85" s="918"/>
      <c r="J85" s="918"/>
      <c r="K85" s="918"/>
      <c r="L85" s="918"/>
      <c r="M85" s="918"/>
      <c r="N85" s="918"/>
    </row>
  </sheetData>
  <mergeCells count="15">
    <mergeCell ref="A1:A2"/>
    <mergeCell ref="A39:B39"/>
    <mergeCell ref="A38:B38"/>
    <mergeCell ref="A37:B37"/>
    <mergeCell ref="A36:B36"/>
    <mergeCell ref="A34:B34"/>
    <mergeCell ref="A23:B23"/>
    <mergeCell ref="A33:B33"/>
    <mergeCell ref="A32:B32"/>
    <mergeCell ref="A31:B31"/>
    <mergeCell ref="A29:B29"/>
    <mergeCell ref="A28:B28"/>
    <mergeCell ref="A27:B27"/>
    <mergeCell ref="A26:B26"/>
    <mergeCell ref="A24:B24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6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K28" sqref="K28"/>
    </sheetView>
  </sheetViews>
  <sheetFormatPr defaultColWidth="8.85546875" defaultRowHeight="1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916" bestFit="1" customWidth="1"/>
    <col min="12" max="12" width="16.85546875" style="916" bestFit="1" customWidth="1"/>
    <col min="13" max="13" width="15.28515625" style="916" bestFit="1" customWidth="1"/>
    <col min="14" max="14" width="16.85546875" style="916" bestFit="1" customWidth="1"/>
    <col min="15" max="16384" width="8.85546875" style="193"/>
  </cols>
  <sheetData>
    <row r="1" spans="1:14" ht="18.75" customHeight="1">
      <c r="A1" s="1002">
        <v>8</v>
      </c>
      <c r="B1" s="698" t="s">
        <v>574</v>
      </c>
      <c r="C1" s="591"/>
      <c r="D1" s="591"/>
      <c r="E1" s="591"/>
      <c r="F1" s="591"/>
      <c r="G1" s="591"/>
    </row>
    <row r="2" spans="1:14" ht="18.75" customHeight="1">
      <c r="A2" s="1002"/>
      <c r="B2" s="699" t="s">
        <v>585</v>
      </c>
      <c r="C2" s="592"/>
      <c r="D2" s="592"/>
      <c r="E2" s="592"/>
      <c r="F2" s="592"/>
      <c r="G2" s="592"/>
    </row>
    <row r="3" spans="1:14" ht="5.0999999999999996" customHeight="1">
      <c r="A3" s="593"/>
      <c r="B3" s="544"/>
      <c r="C3" s="592"/>
      <c r="D3" s="592"/>
      <c r="E3" s="592"/>
      <c r="F3" s="592"/>
      <c r="G3" s="592"/>
    </row>
    <row r="4" spans="1:14" ht="15.75" thickBot="1">
      <c r="A4" s="594"/>
      <c r="B4" s="594"/>
      <c r="C4" s="594"/>
      <c r="D4" s="594"/>
      <c r="E4" s="594"/>
      <c r="F4" s="594"/>
      <c r="G4" s="595" t="s">
        <v>394</v>
      </c>
    </row>
    <row r="5" spans="1:14" s="705" customFormat="1" ht="26.25" customHeight="1">
      <c r="A5" s="704" t="s">
        <v>523</v>
      </c>
      <c r="B5" s="704"/>
      <c r="C5" s="704"/>
      <c r="D5" s="704"/>
      <c r="E5" s="704"/>
      <c r="F5" s="704"/>
      <c r="G5" s="704"/>
      <c r="J5" s="917"/>
      <c r="K5" s="917"/>
      <c r="L5" s="917"/>
      <c r="M5" s="917"/>
      <c r="N5" s="917"/>
    </row>
    <row r="6" spans="1:14" s="705" customFormat="1" ht="45">
      <c r="A6" s="700" t="s">
        <v>451</v>
      </c>
      <c r="B6" s="701"/>
      <c r="C6" s="702" t="s">
        <v>398</v>
      </c>
      <c r="D6" s="702" t="s">
        <v>399</v>
      </c>
      <c r="E6" s="702" t="s">
        <v>400</v>
      </c>
      <c r="F6" s="702" t="s">
        <v>434</v>
      </c>
      <c r="G6" s="702" t="s">
        <v>107</v>
      </c>
      <c r="J6" s="917"/>
      <c r="K6" s="917"/>
      <c r="L6" s="917"/>
      <c r="M6" s="917"/>
      <c r="N6" s="917"/>
    </row>
    <row r="7" spans="1:14" s="705" customFormat="1" ht="30" customHeight="1">
      <c r="A7" s="701" t="s">
        <v>452</v>
      </c>
      <c r="B7" s="701"/>
      <c r="C7" s="703" t="s">
        <v>325</v>
      </c>
      <c r="D7" s="703" t="s">
        <v>453</v>
      </c>
      <c r="E7" s="703" t="s">
        <v>324</v>
      </c>
      <c r="F7" s="703" t="s">
        <v>433</v>
      </c>
      <c r="G7" s="703" t="s">
        <v>133</v>
      </c>
      <c r="J7" s="917"/>
      <c r="K7" s="917"/>
      <c r="L7" s="917"/>
      <c r="M7" s="917"/>
      <c r="N7" s="917"/>
    </row>
    <row r="8" spans="1:14" ht="5.0999999999999996" customHeight="1" thickBot="1">
      <c r="A8" s="597"/>
      <c r="B8" s="597"/>
      <c r="C8" s="597"/>
      <c r="D8" s="597"/>
      <c r="E8" s="597"/>
      <c r="F8" s="597"/>
      <c r="G8" s="597"/>
    </row>
    <row r="9" spans="1:14" ht="0.6" customHeight="1">
      <c r="A9" s="603"/>
      <c r="B9" s="603"/>
      <c r="C9" s="603"/>
      <c r="D9" s="603"/>
      <c r="E9" s="603"/>
      <c r="F9" s="603"/>
      <c r="G9" s="603"/>
    </row>
    <row r="10" spans="1:14" s="438" customFormat="1" ht="15" customHeight="1">
      <c r="A10" s="527">
        <v>2021</v>
      </c>
      <c r="B10" s="527"/>
      <c r="C10" s="499">
        <v>594734.96099655761</v>
      </c>
      <c r="D10" s="499">
        <v>1679279.3912231873</v>
      </c>
      <c r="E10" s="499">
        <v>19085281.119938061</v>
      </c>
      <c r="F10" s="499">
        <v>1964457.8186957333</v>
      </c>
      <c r="G10" s="604">
        <v>23323753.290853541</v>
      </c>
      <c r="H10" s="806"/>
      <c r="I10" s="437"/>
      <c r="J10" s="915"/>
      <c r="K10" s="915"/>
      <c r="L10" s="915"/>
      <c r="M10" s="915"/>
      <c r="N10" s="915"/>
    </row>
    <row r="11" spans="1:14" s="438" customFormat="1" ht="15" customHeight="1">
      <c r="A11" s="527">
        <v>2020</v>
      </c>
      <c r="B11" s="527"/>
      <c r="C11" s="499">
        <v>676922.2314096241</v>
      </c>
      <c r="D11" s="499">
        <v>1708584.8404078903</v>
      </c>
      <c r="E11" s="499">
        <v>22014512.077913541</v>
      </c>
      <c r="F11" s="499">
        <v>1664693.1809668485</v>
      </c>
      <c r="G11" s="604">
        <v>26064712.330697905</v>
      </c>
      <c r="H11" s="806"/>
      <c r="I11" s="696"/>
      <c r="J11" s="915"/>
      <c r="K11" s="915"/>
      <c r="L11" s="915"/>
      <c r="M11" s="915"/>
      <c r="N11" s="915"/>
    </row>
    <row r="12" spans="1:14" s="438" customFormat="1" ht="15" customHeight="1">
      <c r="A12" s="527">
        <v>2019</v>
      </c>
      <c r="B12" s="527"/>
      <c r="C12" s="499">
        <v>1069810.4165000001</v>
      </c>
      <c r="D12" s="499">
        <v>2286831.6319999998</v>
      </c>
      <c r="E12" s="499">
        <v>31103732.576103497</v>
      </c>
      <c r="F12" s="499">
        <v>1295417.1311499998</v>
      </c>
      <c r="G12" s="604">
        <v>35755791.755753495</v>
      </c>
      <c r="H12" s="806"/>
      <c r="I12" s="696"/>
      <c r="J12" s="915"/>
      <c r="K12" s="915"/>
      <c r="L12" s="915"/>
      <c r="M12" s="915"/>
      <c r="N12" s="915"/>
    </row>
    <row r="13" spans="1:14" s="438" customFormat="1" ht="15" customHeight="1">
      <c r="A13" s="527">
        <v>2018</v>
      </c>
      <c r="B13" s="527"/>
      <c r="C13" s="499">
        <v>735546.57719999994</v>
      </c>
      <c r="D13" s="499">
        <v>3812938.2732899999</v>
      </c>
      <c r="E13" s="499">
        <v>27800993.144014001</v>
      </c>
      <c r="F13" s="499">
        <v>1169061.4723499999</v>
      </c>
      <c r="G13" s="604">
        <v>33518539.466853999</v>
      </c>
      <c r="H13" s="806"/>
      <c r="I13" s="696"/>
      <c r="J13" s="915"/>
      <c r="K13" s="915"/>
      <c r="L13" s="915"/>
      <c r="M13" s="915"/>
      <c r="N13" s="915"/>
    </row>
    <row r="14" spans="1:14" s="438" customFormat="1" ht="15" customHeight="1">
      <c r="A14" s="527">
        <v>2017</v>
      </c>
      <c r="B14" s="527"/>
      <c r="C14" s="499">
        <v>783893.15555000002</v>
      </c>
      <c r="D14" s="499">
        <v>4070746.5850299997</v>
      </c>
      <c r="E14" s="499">
        <v>22610773.688020002</v>
      </c>
      <c r="F14" s="499">
        <v>791749.55144000007</v>
      </c>
      <c r="G14" s="604">
        <v>28257162.980040003</v>
      </c>
      <c r="H14" s="806"/>
      <c r="I14" s="696"/>
      <c r="J14" s="915"/>
      <c r="K14" s="915"/>
      <c r="L14" s="915"/>
      <c r="M14" s="915"/>
      <c r="N14" s="915"/>
    </row>
    <row r="15" spans="1:14" s="438" customFormat="1" ht="15" customHeight="1">
      <c r="A15" s="527">
        <v>2016</v>
      </c>
      <c r="B15" s="527"/>
      <c r="C15" s="499">
        <v>2185124.8870000001</v>
      </c>
      <c r="D15" s="499">
        <v>4260020.8730312502</v>
      </c>
      <c r="E15" s="499">
        <v>18852880.540265623</v>
      </c>
      <c r="F15" s="499">
        <v>849586.88500000001</v>
      </c>
      <c r="G15" s="604">
        <v>26147613.185296878</v>
      </c>
      <c r="H15" s="806"/>
      <c r="I15" s="696"/>
      <c r="J15" s="915"/>
      <c r="K15" s="915"/>
      <c r="L15" s="915"/>
      <c r="M15" s="915"/>
      <c r="N15" s="915"/>
    </row>
    <row r="16" spans="1:14" s="438" customFormat="1" ht="15" customHeight="1">
      <c r="A16" s="527">
        <v>2015</v>
      </c>
      <c r="B16" s="527"/>
      <c r="C16" s="499">
        <v>1428607.9420000003</v>
      </c>
      <c r="D16" s="499">
        <v>3070404.96</v>
      </c>
      <c r="E16" s="499">
        <v>14849093.179296875</v>
      </c>
      <c r="F16" s="499">
        <v>816337.30431250005</v>
      </c>
      <c r="G16" s="604">
        <v>20164443.385609377</v>
      </c>
      <c r="H16" s="806"/>
      <c r="I16" s="696"/>
      <c r="J16" s="915"/>
      <c r="K16" s="915"/>
      <c r="L16" s="915"/>
      <c r="M16" s="915"/>
      <c r="N16" s="915"/>
    </row>
    <row r="17" spans="1:14" s="537" customFormat="1" ht="15" customHeight="1">
      <c r="A17" s="527">
        <v>2014</v>
      </c>
      <c r="B17" s="527"/>
      <c r="C17" s="499">
        <v>1255231.2660000001</v>
      </c>
      <c r="D17" s="499">
        <v>2449116.74596</v>
      </c>
      <c r="E17" s="499">
        <v>10896193.534516402</v>
      </c>
      <c r="F17" s="499">
        <v>492739.84518080001</v>
      </c>
      <c r="G17" s="604">
        <v>15093281.3916572</v>
      </c>
      <c r="H17" s="806"/>
      <c r="I17" s="696"/>
      <c r="J17" s="918"/>
      <c r="K17" s="918"/>
      <c r="L17" s="918"/>
      <c r="M17" s="918"/>
      <c r="N17" s="918"/>
    </row>
    <row r="18" spans="1:14" s="537" customFormat="1" ht="15" hidden="1" customHeight="1">
      <c r="A18" s="527">
        <v>2013</v>
      </c>
      <c r="B18" s="527"/>
      <c r="C18" s="499">
        <v>520775.53837534838</v>
      </c>
      <c r="D18" s="499">
        <v>1525073.2525499898</v>
      </c>
      <c r="E18" s="499">
        <v>8873459.2960571051</v>
      </c>
      <c r="F18" s="499">
        <v>459459.81603359419</v>
      </c>
      <c r="G18" s="604">
        <v>11378767.903016038</v>
      </c>
      <c r="H18" s="806"/>
      <c r="I18" s="919" t="s">
        <v>554</v>
      </c>
      <c r="J18" s="920" t="s">
        <v>29</v>
      </c>
      <c r="K18" s="920" t="s">
        <v>30</v>
      </c>
      <c r="L18" s="920" t="s">
        <v>499</v>
      </c>
      <c r="M18" s="920" t="s">
        <v>500</v>
      </c>
      <c r="N18" s="920" t="s">
        <v>555</v>
      </c>
    </row>
    <row r="19" spans="1:14" s="537" customFormat="1" ht="15" hidden="1" customHeight="1">
      <c r="A19" s="527">
        <v>2012</v>
      </c>
      <c r="B19" s="527"/>
      <c r="C19" s="499">
        <v>119187.27309999999</v>
      </c>
      <c r="D19" s="499">
        <v>751191.06373189995</v>
      </c>
      <c r="E19" s="499">
        <v>6416175.1770799998</v>
      </c>
      <c r="F19" s="499">
        <v>254723.83900000001</v>
      </c>
      <c r="G19" s="604">
        <v>7541277.3529119007</v>
      </c>
      <c r="H19" s="806"/>
      <c r="I19" s="921"/>
      <c r="J19" s="920"/>
      <c r="K19" s="920"/>
      <c r="L19" s="922"/>
      <c r="M19" s="922"/>
      <c r="N19" s="922"/>
    </row>
    <row r="20" spans="1:14" s="537" customFormat="1" ht="11.25" hidden="1" customHeight="1">
      <c r="A20" s="527">
        <v>2011</v>
      </c>
      <c r="B20" s="527"/>
      <c r="C20" s="499">
        <v>94209.891551999986</v>
      </c>
      <c r="D20" s="499">
        <v>552863.79331820004</v>
      </c>
      <c r="E20" s="499">
        <v>1123504.5381799999</v>
      </c>
      <c r="F20" s="499">
        <v>482609.17667879997</v>
      </c>
      <c r="G20" s="604">
        <v>2253187.3997289999</v>
      </c>
      <c r="I20" s="923"/>
      <c r="J20" s="920"/>
      <c r="K20" s="920"/>
      <c r="L20" s="922"/>
      <c r="M20" s="922"/>
      <c r="N20" s="922"/>
    </row>
    <row r="21" spans="1:14" s="537" customFormat="1" ht="12.75" hidden="1" customHeight="1">
      <c r="A21" s="527">
        <v>2010</v>
      </c>
      <c r="B21" s="527"/>
      <c r="C21" s="499">
        <v>130325.222653</v>
      </c>
      <c r="D21" s="499">
        <v>333182.30076199997</v>
      </c>
      <c r="E21" s="499">
        <v>1182225.57061072</v>
      </c>
      <c r="F21" s="499">
        <v>803099.46412999998</v>
      </c>
      <c r="G21" s="604">
        <v>2448832.5581557201</v>
      </c>
      <c r="I21" s="923"/>
      <c r="J21" s="920"/>
      <c r="K21" s="920"/>
      <c r="L21" s="922"/>
      <c r="M21" s="922"/>
      <c r="N21" s="922"/>
    </row>
    <row r="22" spans="1:14" s="537" customFormat="1" ht="3" customHeight="1">
      <c r="A22" s="527"/>
      <c r="B22" s="527"/>
      <c r="C22" s="604"/>
      <c r="D22" s="604"/>
      <c r="E22" s="604"/>
      <c r="F22" s="604"/>
      <c r="G22" s="604"/>
      <c r="I22" s="923"/>
      <c r="J22" s="920"/>
      <c r="K22" s="920"/>
      <c r="L22" s="922"/>
      <c r="M22" s="922"/>
      <c r="N22" s="922"/>
    </row>
    <row r="23" spans="1:14" s="438" customFormat="1" ht="15" customHeight="1">
      <c r="A23" s="1087" t="s">
        <v>568</v>
      </c>
      <c r="B23" s="1087"/>
      <c r="C23" s="499">
        <v>132958.66706692716</v>
      </c>
      <c r="D23" s="499">
        <v>717700.87695829174</v>
      </c>
      <c r="E23" s="499">
        <v>4724443.0693273861</v>
      </c>
      <c r="F23" s="499">
        <v>469003.15174469346</v>
      </c>
      <c r="G23" s="604">
        <v>6044105.7650972987</v>
      </c>
      <c r="I23" s="919"/>
      <c r="J23" s="920"/>
      <c r="K23" s="920"/>
      <c r="L23" s="920"/>
      <c r="M23" s="920"/>
      <c r="N23" s="920"/>
    </row>
    <row r="24" spans="1:14" s="438" customFormat="1" ht="15" customHeight="1">
      <c r="A24" s="1087" t="s">
        <v>562</v>
      </c>
      <c r="B24" s="1087"/>
      <c r="C24" s="499">
        <v>115090.678</v>
      </c>
      <c r="D24" s="499">
        <v>603771.48411560396</v>
      </c>
      <c r="E24" s="499">
        <v>3739824.9983620415</v>
      </c>
      <c r="F24" s="499">
        <v>495029.13548532641</v>
      </c>
      <c r="G24" s="604">
        <v>4953716.2959629726</v>
      </c>
      <c r="I24" s="919"/>
      <c r="J24" s="920"/>
      <c r="K24" s="920"/>
      <c r="L24" s="920"/>
      <c r="M24" s="920"/>
      <c r="N24" s="920"/>
    </row>
    <row r="25" spans="1:14" s="537" customFormat="1" ht="3" customHeight="1">
      <c r="A25" s="527"/>
      <c r="B25" s="527"/>
      <c r="C25" s="604"/>
      <c r="D25" s="604"/>
      <c r="E25" s="604"/>
      <c r="F25" s="604"/>
      <c r="G25" s="604"/>
      <c r="I25" s="906"/>
      <c r="J25" s="914"/>
      <c r="K25" s="914"/>
      <c r="L25" s="924"/>
      <c r="M25" s="924"/>
      <c r="N25" s="924"/>
    </row>
    <row r="26" spans="1:14" s="438" customFormat="1" ht="15" customHeight="1">
      <c r="A26" s="1087" t="s">
        <v>561</v>
      </c>
      <c r="B26" s="1087"/>
      <c r="C26" s="499">
        <v>168584.13175449579</v>
      </c>
      <c r="D26" s="499">
        <v>487594.67536663299</v>
      </c>
      <c r="E26" s="499">
        <v>3594639.4968844056</v>
      </c>
      <c r="F26" s="499">
        <v>421904.0419872101</v>
      </c>
      <c r="G26" s="604">
        <v>4672722.3459927449</v>
      </c>
      <c r="I26" s="919"/>
      <c r="J26" s="920"/>
      <c r="K26" s="920"/>
      <c r="L26" s="920"/>
      <c r="M26" s="920"/>
      <c r="N26" s="920"/>
    </row>
    <row r="27" spans="1:14" s="438" customFormat="1" ht="15" customHeight="1">
      <c r="A27" s="1087" t="s">
        <v>560</v>
      </c>
      <c r="B27" s="1087"/>
      <c r="C27" s="499">
        <v>125112.098</v>
      </c>
      <c r="D27" s="499">
        <v>336299.58591495338</v>
      </c>
      <c r="E27" s="499">
        <v>4100921.2272343552</v>
      </c>
      <c r="F27" s="499">
        <v>384382.8177696566</v>
      </c>
      <c r="G27" s="604">
        <v>4946715.728918965</v>
      </c>
      <c r="I27" s="919"/>
      <c r="J27" s="920"/>
      <c r="K27" s="920"/>
      <c r="L27" s="920"/>
      <c r="M27" s="920"/>
      <c r="N27" s="920"/>
    </row>
    <row r="28" spans="1:14" s="438" customFormat="1" ht="15" customHeight="1">
      <c r="A28" s="1087" t="s">
        <v>559</v>
      </c>
      <c r="B28" s="1087"/>
      <c r="C28" s="499">
        <v>101419.00651843684</v>
      </c>
      <c r="D28" s="499">
        <v>427383.77264489379</v>
      </c>
      <c r="E28" s="499">
        <v>5889272.1773044411</v>
      </c>
      <c r="F28" s="499">
        <v>577974.17909780622</v>
      </c>
      <c r="G28" s="604">
        <v>6996049.135565578</v>
      </c>
      <c r="I28" s="919"/>
      <c r="J28" s="920"/>
      <c r="K28" s="920"/>
      <c r="L28" s="920"/>
      <c r="M28" s="920"/>
      <c r="N28" s="920"/>
    </row>
    <row r="29" spans="1:14" s="438" customFormat="1" ht="15" customHeight="1">
      <c r="A29" s="1087" t="s">
        <v>558</v>
      </c>
      <c r="B29" s="1087"/>
      <c r="C29" s="499">
        <v>199619.724723625</v>
      </c>
      <c r="D29" s="499">
        <v>428001.35729670717</v>
      </c>
      <c r="E29" s="499">
        <v>5500448.2185148587</v>
      </c>
      <c r="F29" s="499">
        <v>580196.7798410604</v>
      </c>
      <c r="G29" s="604">
        <v>6708266.0803762516</v>
      </c>
      <c r="I29" s="919"/>
      <c r="J29" s="920"/>
      <c r="K29" s="920"/>
      <c r="L29" s="920"/>
      <c r="M29" s="920"/>
      <c r="N29" s="920"/>
    </row>
    <row r="30" spans="1:14" s="537" customFormat="1" ht="3" customHeight="1">
      <c r="A30" s="527"/>
      <c r="B30" s="527"/>
      <c r="C30" s="604"/>
      <c r="D30" s="604"/>
      <c r="E30" s="604"/>
      <c r="F30" s="604"/>
      <c r="G30" s="604"/>
      <c r="I30" s="906"/>
      <c r="J30" s="914"/>
      <c r="K30" s="914"/>
      <c r="L30" s="924"/>
      <c r="M30" s="924"/>
      <c r="N30" s="924"/>
    </row>
    <row r="31" spans="1:14" s="438" customFormat="1" ht="15" customHeight="1">
      <c r="A31" s="1087" t="s">
        <v>552</v>
      </c>
      <c r="B31" s="1087"/>
      <c r="C31" s="499">
        <v>155687.90100000001</v>
      </c>
      <c r="D31" s="499">
        <v>449388.96930160333</v>
      </c>
      <c r="E31" s="499">
        <v>6121020.7160491655</v>
      </c>
      <c r="F31" s="499">
        <v>629589.54490241373</v>
      </c>
      <c r="G31" s="604">
        <v>7355687.1312531829</v>
      </c>
      <c r="I31" s="919"/>
      <c r="J31" s="920"/>
      <c r="K31" s="920"/>
      <c r="L31" s="920"/>
      <c r="M31" s="920"/>
      <c r="N31" s="920"/>
    </row>
    <row r="32" spans="1:14" s="438" customFormat="1" ht="15" customHeight="1">
      <c r="A32" s="1087" t="s">
        <v>550</v>
      </c>
      <c r="B32" s="1087"/>
      <c r="C32" s="499">
        <v>152969.86199999999</v>
      </c>
      <c r="D32" s="499">
        <v>514396.39456000004</v>
      </c>
      <c r="E32" s="499">
        <v>6703594.3368970659</v>
      </c>
      <c r="F32" s="499">
        <v>347278.87312337058</v>
      </c>
      <c r="G32" s="604">
        <v>7718239.4665804356</v>
      </c>
      <c r="J32" s="915"/>
      <c r="K32" s="915"/>
      <c r="L32" s="915"/>
      <c r="M32" s="915"/>
      <c r="N32" s="915"/>
    </row>
    <row r="33" spans="1:14" s="438" customFormat="1" ht="15" customHeight="1">
      <c r="A33" s="1087" t="s">
        <v>543</v>
      </c>
      <c r="B33" s="1087"/>
      <c r="C33" s="499">
        <v>63327.943100000004</v>
      </c>
      <c r="D33" s="499">
        <v>285419.88039999997</v>
      </c>
      <c r="E33" s="499">
        <v>2422591.1655336842</v>
      </c>
      <c r="F33" s="499">
        <v>331961.08124999999</v>
      </c>
      <c r="G33" s="604">
        <v>3103300.0702836839</v>
      </c>
      <c r="J33" s="915"/>
      <c r="K33" s="915"/>
      <c r="L33" s="915"/>
      <c r="M33" s="915"/>
      <c r="N33" s="915"/>
    </row>
    <row r="34" spans="1:14" s="537" customFormat="1" ht="15" customHeight="1">
      <c r="A34" s="1087" t="s">
        <v>541</v>
      </c>
      <c r="B34" s="1087"/>
      <c r="C34" s="499">
        <v>304936.52530962403</v>
      </c>
      <c r="D34" s="499">
        <v>459379.59614628705</v>
      </c>
      <c r="E34" s="499">
        <v>6767305.8594336249</v>
      </c>
      <c r="F34" s="499">
        <v>355863.68169106415</v>
      </c>
      <c r="G34" s="604">
        <v>7887485.6625806009</v>
      </c>
      <c r="I34" s="598"/>
      <c r="J34" s="918"/>
      <c r="K34" s="918"/>
      <c r="L34" s="918"/>
      <c r="M34" s="918"/>
      <c r="N34" s="918"/>
    </row>
    <row r="35" spans="1:14" s="537" customFormat="1" ht="3" customHeight="1">
      <c r="A35" s="527"/>
      <c r="B35" s="527"/>
      <c r="C35" s="604"/>
      <c r="D35" s="604"/>
      <c r="E35" s="604"/>
      <c r="F35" s="604"/>
      <c r="G35" s="604"/>
      <c r="I35" s="923"/>
      <c r="J35" s="922"/>
      <c r="K35" s="922"/>
      <c r="L35" s="922"/>
      <c r="M35" s="922"/>
      <c r="N35" s="922"/>
    </row>
    <row r="36" spans="1:14" s="537" customFormat="1" ht="15" customHeight="1">
      <c r="A36" s="1087" t="s">
        <v>536</v>
      </c>
      <c r="B36" s="1087"/>
      <c r="C36" s="499">
        <v>312846.37915999995</v>
      </c>
      <c r="D36" s="499">
        <v>705061.54599999997</v>
      </c>
      <c r="E36" s="499">
        <v>7406957.7154034982</v>
      </c>
      <c r="F36" s="499">
        <v>336753.05</v>
      </c>
      <c r="G36" s="604">
        <v>8761618.6905634981</v>
      </c>
      <c r="I36" s="598"/>
      <c r="J36" s="918"/>
      <c r="K36" s="918"/>
      <c r="L36" s="918"/>
      <c r="M36" s="918"/>
      <c r="N36" s="918"/>
    </row>
    <row r="37" spans="1:14" s="537" customFormat="1" ht="15" customHeight="1">
      <c r="A37" s="1087" t="s">
        <v>534</v>
      </c>
      <c r="B37" s="1087"/>
      <c r="C37" s="499">
        <v>159404.47700000001</v>
      </c>
      <c r="D37" s="499">
        <v>598208.43299999996</v>
      </c>
      <c r="E37" s="499">
        <v>8093945.0577000007</v>
      </c>
      <c r="F37" s="499">
        <v>331284.06515000004</v>
      </c>
      <c r="G37" s="604">
        <v>9182842.032850001</v>
      </c>
      <c r="I37" s="598"/>
      <c r="J37" s="918"/>
      <c r="K37" s="918"/>
      <c r="L37" s="918"/>
      <c r="M37" s="918"/>
      <c r="N37" s="918"/>
    </row>
    <row r="38" spans="1:14" s="537" customFormat="1" ht="15" customHeight="1">
      <c r="A38" s="1087" t="s">
        <v>530</v>
      </c>
      <c r="B38" s="1087"/>
      <c r="C38" s="499">
        <v>194380.89233999999</v>
      </c>
      <c r="D38" s="499">
        <v>449409.087</v>
      </c>
      <c r="E38" s="499">
        <v>8174405.2549999999</v>
      </c>
      <c r="F38" s="499">
        <v>384693.576</v>
      </c>
      <c r="G38" s="604">
        <v>9202888.8103399985</v>
      </c>
      <c r="I38" s="598"/>
      <c r="J38" s="918"/>
      <c r="K38" s="918"/>
      <c r="L38" s="918"/>
      <c r="M38" s="918"/>
      <c r="N38" s="918"/>
    </row>
    <row r="39" spans="1:14" s="537" customFormat="1" ht="15" customHeight="1">
      <c r="A39" s="1087" t="s">
        <v>525</v>
      </c>
      <c r="B39" s="1087"/>
      <c r="C39" s="499">
        <v>403178.66800000001</v>
      </c>
      <c r="D39" s="499">
        <v>534152.56599999999</v>
      </c>
      <c r="E39" s="499">
        <v>7428424.5480000004</v>
      </c>
      <c r="F39" s="499">
        <v>242686.44</v>
      </c>
      <c r="G39" s="604">
        <v>8608442.222000001</v>
      </c>
      <c r="I39" s="598"/>
      <c r="J39" s="918"/>
      <c r="K39" s="918"/>
      <c r="L39" s="918"/>
      <c r="M39" s="918"/>
      <c r="N39" s="918"/>
    </row>
    <row r="40" spans="1:14" s="537" customFormat="1" ht="3" customHeight="1">
      <c r="A40" s="527"/>
      <c r="B40" s="527"/>
      <c r="C40" s="604"/>
      <c r="D40" s="604"/>
      <c r="E40" s="604"/>
      <c r="F40" s="604"/>
      <c r="G40" s="604"/>
      <c r="I40" s="923"/>
      <c r="J40" s="922"/>
      <c r="K40" s="922"/>
      <c r="L40" s="922"/>
      <c r="M40" s="922"/>
      <c r="N40" s="922"/>
    </row>
    <row r="41" spans="1:14" s="537" customFormat="1" ht="15" customHeight="1">
      <c r="A41" s="527" t="s">
        <v>506</v>
      </c>
      <c r="B41" s="685"/>
      <c r="C41" s="686">
        <v>361562.12199999997</v>
      </c>
      <c r="D41" s="686">
        <v>878225.27099999995</v>
      </c>
      <c r="E41" s="686">
        <v>7236435.9210000001</v>
      </c>
      <c r="F41" s="686">
        <v>298204.489</v>
      </c>
      <c r="G41" s="740">
        <v>8774427.8029999994</v>
      </c>
      <c r="J41" s="918"/>
      <c r="K41" s="918"/>
      <c r="L41" s="918"/>
      <c r="M41" s="918"/>
      <c r="N41" s="918"/>
    </row>
    <row r="42" spans="1:14" s="537" customFormat="1" ht="15" customHeight="1">
      <c r="A42" s="527" t="s">
        <v>504</v>
      </c>
      <c r="B42" s="685"/>
      <c r="C42" s="686">
        <v>113242.30899999999</v>
      </c>
      <c r="D42" s="686">
        <v>1188795.7538899998</v>
      </c>
      <c r="E42" s="686">
        <v>7201136.116014</v>
      </c>
      <c r="F42" s="686">
        <v>328135.57634999999</v>
      </c>
      <c r="G42" s="740">
        <v>8831309.7552540004</v>
      </c>
      <c r="J42" s="918"/>
      <c r="K42" s="918"/>
      <c r="L42" s="918"/>
      <c r="M42" s="918"/>
      <c r="N42" s="918"/>
    </row>
    <row r="43" spans="1:14" s="537" customFormat="1" ht="15" customHeight="1">
      <c r="A43" s="527" t="s">
        <v>501</v>
      </c>
      <c r="B43" s="685"/>
      <c r="C43" s="686">
        <v>105701.17019999999</v>
      </c>
      <c r="D43" s="686">
        <v>934862.12240000011</v>
      </c>
      <c r="E43" s="686">
        <v>6749369.7359999996</v>
      </c>
      <c r="F43" s="686">
        <v>326307.34299999999</v>
      </c>
      <c r="G43" s="740">
        <v>8116240.3716000002</v>
      </c>
      <c r="J43" s="918"/>
      <c r="K43" s="918"/>
      <c r="L43" s="918"/>
      <c r="M43" s="918"/>
      <c r="N43" s="918"/>
    </row>
    <row r="44" spans="1:14" s="438" customFormat="1" ht="15" customHeight="1">
      <c r="A44" s="527" t="s">
        <v>497</v>
      </c>
      <c r="B44" s="527"/>
      <c r="C44" s="499">
        <v>155040.976</v>
      </c>
      <c r="D44" s="499">
        <v>811055.12600000005</v>
      </c>
      <c r="E44" s="499">
        <v>6614051.3710000003</v>
      </c>
      <c r="F44" s="499">
        <v>216414.06400000001</v>
      </c>
      <c r="G44" s="604">
        <v>7796561.5370000005</v>
      </c>
      <c r="J44" s="915"/>
      <c r="K44" s="915"/>
      <c r="L44" s="915"/>
      <c r="M44" s="915"/>
      <c r="N44" s="915"/>
    </row>
    <row r="45" spans="1:14" s="537" customFormat="1" ht="3" customHeight="1">
      <c r="A45" s="527"/>
      <c r="B45" s="527"/>
      <c r="C45" s="604"/>
      <c r="D45" s="604"/>
      <c r="E45" s="604"/>
      <c r="F45" s="604"/>
      <c r="G45" s="604"/>
      <c r="I45" s="923"/>
      <c r="J45" s="922"/>
      <c r="K45" s="922"/>
      <c r="L45" s="922"/>
      <c r="M45" s="922"/>
      <c r="N45" s="922"/>
    </row>
    <row r="46" spans="1:14" s="438" customFormat="1" ht="15" customHeight="1">
      <c r="A46" s="527" t="s">
        <v>495</v>
      </c>
      <c r="B46" s="527"/>
      <c r="C46" s="499">
        <v>212020.25099999999</v>
      </c>
      <c r="D46" s="499">
        <v>651924.08614999987</v>
      </c>
      <c r="E46" s="499">
        <v>6193512.2259999998</v>
      </c>
      <c r="F46" s="499">
        <v>168222.19544000001</v>
      </c>
      <c r="G46" s="604">
        <v>7225678.7585899998</v>
      </c>
      <c r="J46" s="915"/>
      <c r="K46" s="915"/>
      <c r="L46" s="915"/>
      <c r="M46" s="915"/>
      <c r="N46" s="915"/>
    </row>
    <row r="47" spans="1:14" s="438" customFormat="1" ht="15" customHeight="1">
      <c r="A47" s="527" t="s">
        <v>491</v>
      </c>
      <c r="B47" s="527"/>
      <c r="C47" s="499">
        <v>188657.67554999996</v>
      </c>
      <c r="D47" s="499">
        <v>718369.30688000016</v>
      </c>
      <c r="E47" s="499">
        <v>6156799.7949999999</v>
      </c>
      <c r="F47" s="499">
        <v>156964.10999999999</v>
      </c>
      <c r="G47" s="604">
        <v>7220790.8874300001</v>
      </c>
      <c r="J47" s="915"/>
      <c r="K47" s="915"/>
      <c r="L47" s="915"/>
      <c r="M47" s="915"/>
      <c r="N47" s="915"/>
    </row>
    <row r="48" spans="1:14" s="438" customFormat="1" ht="15" customHeight="1">
      <c r="A48" s="527" t="s">
        <v>488</v>
      </c>
      <c r="B48" s="527"/>
      <c r="C48" s="499">
        <v>130925.179</v>
      </c>
      <c r="D48" s="499">
        <v>1589864.3130000001</v>
      </c>
      <c r="E48" s="499">
        <v>4822050.8119999999</v>
      </c>
      <c r="F48" s="499">
        <v>190512.44500000001</v>
      </c>
      <c r="G48" s="604">
        <v>6733352.7489999998</v>
      </c>
      <c r="J48" s="915"/>
      <c r="K48" s="915"/>
      <c r="L48" s="915"/>
      <c r="M48" s="915"/>
      <c r="N48" s="915"/>
    </row>
    <row r="49" spans="1:14" s="438" customFormat="1" ht="15" customHeight="1">
      <c r="A49" s="527" t="s">
        <v>483</v>
      </c>
      <c r="B49" s="527"/>
      <c r="C49" s="499">
        <v>252290.05</v>
      </c>
      <c r="D49" s="499">
        <v>1110588.879</v>
      </c>
      <c r="E49" s="499">
        <v>5438410.8550200006</v>
      </c>
      <c r="F49" s="499">
        <v>276050.80099999998</v>
      </c>
      <c r="G49" s="604">
        <v>7077340.585020001</v>
      </c>
      <c r="J49" s="915"/>
      <c r="K49" s="915"/>
      <c r="L49" s="915"/>
      <c r="M49" s="915"/>
      <c r="N49" s="915"/>
    </row>
    <row r="50" spans="1:14" s="537" customFormat="1" ht="3" customHeight="1">
      <c r="A50" s="527"/>
      <c r="B50" s="527"/>
      <c r="C50" s="604"/>
      <c r="D50" s="604"/>
      <c r="E50" s="604"/>
      <c r="F50" s="604"/>
      <c r="G50" s="604"/>
      <c r="I50" s="923"/>
      <c r="J50" s="922"/>
      <c r="K50" s="922"/>
      <c r="L50" s="922"/>
      <c r="M50" s="922"/>
      <c r="N50" s="922"/>
    </row>
    <row r="51" spans="1:14" s="537" customFormat="1" ht="15" customHeight="1">
      <c r="A51" s="527" t="s">
        <v>458</v>
      </c>
      <c r="B51" s="527"/>
      <c r="C51" s="499">
        <v>570054.80099999998</v>
      </c>
      <c r="D51" s="499">
        <v>1135328.639</v>
      </c>
      <c r="E51" s="499">
        <v>5384688.8020000001</v>
      </c>
      <c r="F51" s="499">
        <v>186201.17300000001</v>
      </c>
      <c r="G51" s="604">
        <v>7276273.415000001</v>
      </c>
      <c r="J51" s="918"/>
      <c r="K51" s="918"/>
      <c r="L51" s="918"/>
      <c r="M51" s="918"/>
      <c r="N51" s="918"/>
    </row>
    <row r="52" spans="1:14" s="438" customFormat="1" ht="15" customHeight="1">
      <c r="A52" s="527" t="s">
        <v>456</v>
      </c>
      <c r="B52" s="527"/>
      <c r="C52" s="499">
        <v>627538.40500000003</v>
      </c>
      <c r="D52" s="499">
        <v>967203.07799999998</v>
      </c>
      <c r="E52" s="499">
        <v>5287634.9469999997</v>
      </c>
      <c r="F52" s="499">
        <v>161952.00899999999</v>
      </c>
      <c r="G52" s="604">
        <v>7044328.4389999993</v>
      </c>
      <c r="J52" s="915"/>
      <c r="K52" s="915"/>
      <c r="L52" s="915"/>
      <c r="M52" s="915"/>
      <c r="N52" s="915"/>
    </row>
    <row r="53" spans="1:14" s="438" customFormat="1" ht="15" customHeight="1">
      <c r="A53" s="527" t="s">
        <v>435</v>
      </c>
      <c r="B53" s="527"/>
      <c r="C53" s="499">
        <v>434525.59399999998</v>
      </c>
      <c r="D53" s="499">
        <v>1235001.60903125</v>
      </c>
      <c r="E53" s="499">
        <v>3802819.1622656249</v>
      </c>
      <c r="F53" s="499">
        <v>203249.783</v>
      </c>
      <c r="G53" s="604">
        <v>5675596.1482968749</v>
      </c>
      <c r="J53" s="915"/>
      <c r="K53" s="915"/>
      <c r="L53" s="915"/>
      <c r="M53" s="915"/>
      <c r="N53" s="915"/>
    </row>
    <row r="54" spans="1:14" s="438" customFormat="1" ht="15" customHeight="1">
      <c r="A54" s="527" t="s">
        <v>427</v>
      </c>
      <c r="B54" s="527"/>
      <c r="C54" s="499">
        <v>553006.08700000006</v>
      </c>
      <c r="D54" s="499">
        <v>922487.54700000002</v>
      </c>
      <c r="E54" s="499">
        <v>4377737.6289999997</v>
      </c>
      <c r="F54" s="499">
        <v>298183.92</v>
      </c>
      <c r="G54" s="604">
        <v>6151415.1830000002</v>
      </c>
      <c r="J54" s="915"/>
      <c r="K54" s="915"/>
      <c r="L54" s="918"/>
      <c r="M54" s="915"/>
      <c r="N54" s="915"/>
    </row>
    <row r="55" spans="1:14" s="537" customFormat="1" ht="3" customHeight="1">
      <c r="A55" s="527"/>
      <c r="B55" s="527"/>
      <c r="C55" s="604"/>
      <c r="D55" s="604"/>
      <c r="E55" s="604"/>
      <c r="F55" s="604"/>
      <c r="G55" s="604"/>
      <c r="I55" s="923"/>
      <c r="J55" s="922"/>
      <c r="K55" s="922"/>
      <c r="L55" s="922"/>
      <c r="M55" s="922"/>
      <c r="N55" s="922"/>
    </row>
    <row r="56" spans="1:14" s="537" customFormat="1" ht="15" customHeight="1">
      <c r="A56" s="527" t="s">
        <v>421</v>
      </c>
      <c r="B56" s="527"/>
      <c r="C56" s="499">
        <v>301432.56</v>
      </c>
      <c r="D56" s="499">
        <v>641041.82200000004</v>
      </c>
      <c r="E56" s="499">
        <v>4094796.3080000002</v>
      </c>
      <c r="F56" s="499">
        <v>209783.92</v>
      </c>
      <c r="G56" s="604">
        <v>5247054.6100000003</v>
      </c>
      <c r="H56" s="598"/>
      <c r="J56" s="918"/>
      <c r="K56" s="918"/>
      <c r="L56" s="918"/>
      <c r="M56" s="918"/>
      <c r="N56" s="918"/>
    </row>
    <row r="57" spans="1:14" s="537" customFormat="1" ht="15" customHeight="1">
      <c r="A57" s="527" t="s">
        <v>419</v>
      </c>
      <c r="B57" s="527"/>
      <c r="C57" s="499">
        <v>418323.75300000003</v>
      </c>
      <c r="D57" s="499">
        <v>812443.64800000004</v>
      </c>
      <c r="E57" s="499">
        <v>3715924.858</v>
      </c>
      <c r="F57" s="499">
        <v>177868.44500000001</v>
      </c>
      <c r="G57" s="604">
        <v>5124560.7039999999</v>
      </c>
      <c r="J57" s="918"/>
      <c r="K57" s="918"/>
      <c r="L57" s="918"/>
      <c r="M57" s="918"/>
      <c r="N57" s="918"/>
    </row>
    <row r="58" spans="1:14" s="537" customFormat="1" ht="15" customHeight="1">
      <c r="A58" s="527" t="s">
        <v>413</v>
      </c>
      <c r="B58" s="527"/>
      <c r="C58" s="499">
        <v>400206.864</v>
      </c>
      <c r="D58" s="499">
        <v>979075.94499999995</v>
      </c>
      <c r="E58" s="499">
        <v>3245533.4909999999</v>
      </c>
      <c r="F58" s="499">
        <v>245626.93200000003</v>
      </c>
      <c r="G58" s="604">
        <v>4870443.2319999998</v>
      </c>
      <c r="J58" s="918"/>
      <c r="K58" s="918"/>
      <c r="L58" s="918"/>
      <c r="M58" s="918"/>
      <c r="N58" s="918"/>
    </row>
    <row r="59" spans="1:14" s="537" customFormat="1" ht="15" customHeight="1">
      <c r="A59" s="527" t="s">
        <v>412</v>
      </c>
      <c r="B59" s="527"/>
      <c r="C59" s="499">
        <v>308644.76500000001</v>
      </c>
      <c r="D59" s="499">
        <v>637843.54500000004</v>
      </c>
      <c r="E59" s="499">
        <v>3792838.5222968757</v>
      </c>
      <c r="F59" s="499">
        <v>183058.00731250001</v>
      </c>
      <c r="G59" s="604">
        <v>4922384.8396093762</v>
      </c>
      <c r="J59" s="918"/>
      <c r="K59" s="918"/>
      <c r="L59" s="918"/>
      <c r="M59" s="918"/>
      <c r="N59" s="918"/>
    </row>
    <row r="60" spans="1:14" s="537" customFormat="1" ht="3" customHeight="1">
      <c r="A60" s="527"/>
      <c r="B60" s="527"/>
      <c r="C60" s="604"/>
      <c r="D60" s="604"/>
      <c r="E60" s="604"/>
      <c r="F60" s="604"/>
      <c r="G60" s="604"/>
      <c r="I60" s="923"/>
      <c r="J60" s="922"/>
      <c r="K60" s="922"/>
      <c r="L60" s="922"/>
      <c r="M60" s="922"/>
      <c r="N60" s="922"/>
    </row>
    <row r="61" spans="1:14" s="438" customFormat="1" ht="15" customHeight="1">
      <c r="A61" s="527" t="s">
        <v>402</v>
      </c>
      <c r="B61" s="527"/>
      <c r="C61" s="499">
        <v>389763.473</v>
      </c>
      <c r="D61" s="499">
        <v>673817.245</v>
      </c>
      <c r="E61" s="499">
        <v>3131756.5939999996</v>
      </c>
      <c r="F61" s="499">
        <v>131780.82599999997</v>
      </c>
      <c r="G61" s="604">
        <v>4327118.1379999993</v>
      </c>
      <c r="J61" s="915"/>
      <c r="K61" s="915"/>
      <c r="L61" s="915"/>
      <c r="M61" s="915"/>
      <c r="N61" s="915"/>
    </row>
    <row r="62" spans="1:14" s="438" customFormat="1" ht="15" customHeight="1">
      <c r="A62" s="527" t="s">
        <v>396</v>
      </c>
      <c r="B62" s="527"/>
      <c r="C62" s="499">
        <v>316609.31400000001</v>
      </c>
      <c r="D62" s="499">
        <v>691196.89300000004</v>
      </c>
      <c r="E62" s="499">
        <v>2650034.6000000006</v>
      </c>
      <c r="F62" s="499">
        <v>127356.42500000002</v>
      </c>
      <c r="G62" s="604">
        <v>3785197.2320000003</v>
      </c>
      <c r="J62" s="915"/>
      <c r="K62" s="915"/>
      <c r="L62" s="915"/>
      <c r="M62" s="915"/>
      <c r="N62" s="915"/>
    </row>
    <row r="63" spans="1:14" s="537" customFormat="1" ht="15" customHeight="1">
      <c r="A63" s="527" t="s">
        <v>363</v>
      </c>
      <c r="B63" s="527"/>
      <c r="C63" s="499">
        <v>308645.04300000001</v>
      </c>
      <c r="D63" s="499">
        <v>625996.73596000008</v>
      </c>
      <c r="E63" s="499">
        <v>2619554.3455163995</v>
      </c>
      <c r="F63" s="499">
        <v>118772.63018080003</v>
      </c>
      <c r="G63" s="604">
        <v>3672968.7546571991</v>
      </c>
      <c r="J63" s="918"/>
      <c r="K63" s="918"/>
      <c r="L63" s="918"/>
      <c r="M63" s="918"/>
      <c r="N63" s="918"/>
    </row>
    <row r="64" spans="1:14" s="537" customFormat="1" ht="15" customHeight="1">
      <c r="A64" s="527" t="s">
        <v>364</v>
      </c>
      <c r="B64" s="527"/>
      <c r="C64" s="500">
        <v>240213.43599999999</v>
      </c>
      <c r="D64" s="500">
        <v>458105.87199999997</v>
      </c>
      <c r="E64" s="500">
        <v>2494847.9950000006</v>
      </c>
      <c r="F64" s="500">
        <v>114829.96399999998</v>
      </c>
      <c r="G64" s="739">
        <v>3307997.2670000005</v>
      </c>
      <c r="J64" s="918"/>
      <c r="K64" s="918"/>
      <c r="L64" s="918"/>
      <c r="M64" s="918"/>
      <c r="N64" s="918"/>
    </row>
    <row r="65" spans="1:14" s="537" customFormat="1" ht="3" customHeight="1">
      <c r="A65" s="527"/>
      <c r="B65" s="527"/>
      <c r="C65" s="604"/>
      <c r="D65" s="604"/>
      <c r="E65" s="604"/>
      <c r="F65" s="604"/>
      <c r="G65" s="604"/>
      <c r="I65" s="923"/>
      <c r="J65" s="922"/>
      <c r="K65" s="922"/>
      <c r="L65" s="922"/>
      <c r="M65" s="922"/>
      <c r="N65" s="922"/>
    </row>
    <row r="66" spans="1:14" s="537" customFormat="1" ht="15" hidden="1" customHeight="1">
      <c r="A66" s="527" t="s">
        <v>365</v>
      </c>
      <c r="B66" s="527"/>
      <c r="C66" s="500">
        <v>195788.2107503484</v>
      </c>
      <c r="D66" s="500">
        <v>396034.98946143378</v>
      </c>
      <c r="E66" s="500">
        <v>2799074.9178402848</v>
      </c>
      <c r="F66" s="500">
        <v>140316.04357863148</v>
      </c>
      <c r="G66" s="739">
        <v>3531214.1616306985</v>
      </c>
      <c r="J66" s="918"/>
      <c r="K66" s="918"/>
      <c r="L66" s="918"/>
      <c r="M66" s="918"/>
      <c r="N66" s="918"/>
    </row>
    <row r="67" spans="1:14" s="537" customFormat="1" ht="15" hidden="1" customHeight="1">
      <c r="A67" s="527" t="s">
        <v>366</v>
      </c>
      <c r="B67" s="527"/>
      <c r="C67" s="500">
        <v>138327.47500000001</v>
      </c>
      <c r="D67" s="500">
        <v>571404.94819000002</v>
      </c>
      <c r="E67" s="500">
        <v>2015074.9714000002</v>
      </c>
      <c r="F67" s="500">
        <v>105413.53942</v>
      </c>
      <c r="G67" s="739">
        <v>2830220.93401</v>
      </c>
      <c r="J67" s="918"/>
      <c r="K67" s="918"/>
      <c r="L67" s="918"/>
      <c r="M67" s="918"/>
      <c r="N67" s="918"/>
    </row>
    <row r="68" spans="1:14" s="537" customFormat="1" ht="15" hidden="1" customHeight="1">
      <c r="A68" s="527" t="s">
        <v>367</v>
      </c>
      <c r="B68" s="527"/>
      <c r="C68" s="500">
        <v>119105.97199999999</v>
      </c>
      <c r="D68" s="500">
        <v>325571.37699999998</v>
      </c>
      <c r="E68" s="500">
        <v>1923201.6020000002</v>
      </c>
      <c r="F68" s="500">
        <v>137992.992</v>
      </c>
      <c r="G68" s="739">
        <v>2505871.9430000004</v>
      </c>
      <c r="J68" s="918"/>
      <c r="K68" s="918"/>
      <c r="L68" s="918"/>
      <c r="M68" s="918"/>
      <c r="N68" s="918"/>
    </row>
    <row r="69" spans="1:14" s="537" customFormat="1" ht="15" hidden="1" customHeight="1">
      <c r="A69" s="527" t="s">
        <v>368</v>
      </c>
      <c r="B69" s="527"/>
      <c r="C69" s="500">
        <v>67553.880625000005</v>
      </c>
      <c r="D69" s="500">
        <v>232061.93789855592</v>
      </c>
      <c r="E69" s="500">
        <v>2136107.8048168202</v>
      </c>
      <c r="F69" s="500">
        <v>75737.241034962688</v>
      </c>
      <c r="G69" s="739">
        <v>2511460.8643753389</v>
      </c>
      <c r="J69" s="918"/>
      <c r="K69" s="918"/>
      <c r="L69" s="918"/>
      <c r="M69" s="918"/>
      <c r="N69" s="918"/>
    </row>
    <row r="70" spans="1:14" s="537" customFormat="1" ht="6" customHeight="1" thickBot="1">
      <c r="A70" s="693"/>
      <c r="B70" s="693"/>
      <c r="C70" s="694"/>
      <c r="D70" s="694"/>
      <c r="E70" s="694"/>
      <c r="F70" s="694"/>
      <c r="G70" s="694"/>
      <c r="J70" s="918"/>
      <c r="K70" s="918"/>
      <c r="L70" s="918"/>
      <c r="M70" s="918"/>
      <c r="N70" s="918"/>
    </row>
    <row r="71" spans="1:14" s="537" customFormat="1" ht="15" customHeight="1">
      <c r="A71" s="527" t="s">
        <v>369</v>
      </c>
      <c r="B71" s="527"/>
      <c r="C71" s="500">
        <v>31459.874649999998</v>
      </c>
      <c r="D71" s="500">
        <v>175000.06373190001</v>
      </c>
      <c r="E71" s="500">
        <v>1902064.1770800001</v>
      </c>
      <c r="F71" s="500">
        <v>115733.83900000001</v>
      </c>
      <c r="G71" s="739">
        <v>2224257.9544619001</v>
      </c>
      <c r="J71" s="918"/>
      <c r="K71" s="918"/>
      <c r="L71" s="918"/>
      <c r="M71" s="918"/>
      <c r="N71" s="918"/>
    </row>
    <row r="72" spans="1:14" s="537" customFormat="1" ht="15" customHeight="1">
      <c r="A72" s="527" t="s">
        <v>370</v>
      </c>
      <c r="B72" s="527"/>
      <c r="C72" s="500">
        <v>26959.467000000001</v>
      </c>
      <c r="D72" s="500">
        <v>245878</v>
      </c>
      <c r="E72" s="500">
        <v>1972876</v>
      </c>
      <c r="F72" s="500">
        <v>56639</v>
      </c>
      <c r="G72" s="739">
        <v>2302352.4670000002</v>
      </c>
      <c r="J72" s="918"/>
      <c r="K72" s="918"/>
      <c r="L72" s="918"/>
      <c r="M72" s="918"/>
      <c r="N72" s="918"/>
    </row>
    <row r="73" spans="1:14" s="537" customFormat="1" ht="15" customHeight="1">
      <c r="A73" s="527" t="s">
        <v>371</v>
      </c>
      <c r="B73" s="527"/>
      <c r="C73" s="500">
        <v>24708.089</v>
      </c>
      <c r="D73" s="500">
        <v>150685</v>
      </c>
      <c r="E73" s="500">
        <v>1709558</v>
      </c>
      <c r="F73" s="500">
        <v>45138</v>
      </c>
      <c r="G73" s="739">
        <v>1930089.0889999999</v>
      </c>
      <c r="J73" s="918"/>
      <c r="K73" s="918"/>
      <c r="L73" s="918"/>
      <c r="M73" s="918"/>
      <c r="N73" s="918"/>
    </row>
    <row r="74" spans="1:14" s="537" customFormat="1" ht="15" customHeight="1">
      <c r="A74" s="527" t="s">
        <v>372</v>
      </c>
      <c r="B74" s="527"/>
      <c r="C74" s="500">
        <v>36059.842450000004</v>
      </c>
      <c r="D74" s="500">
        <v>179628</v>
      </c>
      <c r="E74" s="500">
        <v>831677</v>
      </c>
      <c r="F74" s="500">
        <v>37213</v>
      </c>
      <c r="G74" s="739">
        <v>1084577.8424499999</v>
      </c>
      <c r="J74" s="918"/>
      <c r="K74" s="918"/>
      <c r="L74" s="918"/>
      <c r="M74" s="918"/>
      <c r="N74" s="918"/>
    </row>
    <row r="75" spans="1:14" s="537" customFormat="1" ht="8.25" customHeight="1" thickBot="1">
      <c r="A75" s="693"/>
      <c r="B75" s="693"/>
      <c r="C75" s="694"/>
      <c r="D75" s="694"/>
      <c r="E75" s="694"/>
      <c r="F75" s="694"/>
      <c r="G75" s="694"/>
      <c r="J75" s="918"/>
      <c r="K75" s="918"/>
      <c r="L75" s="918"/>
      <c r="M75" s="918"/>
      <c r="N75" s="918"/>
    </row>
    <row r="76" spans="1:14" s="537" customFormat="1" ht="14.1" customHeight="1">
      <c r="A76" s="527" t="s">
        <v>373</v>
      </c>
      <c r="B76" s="527"/>
      <c r="C76" s="500">
        <v>23840.474999999999</v>
      </c>
      <c r="D76" s="500">
        <v>125044.24356020002</v>
      </c>
      <c r="E76" s="500">
        <v>283265.37862199999</v>
      </c>
      <c r="F76" s="500">
        <v>53678.747539999997</v>
      </c>
      <c r="G76" s="500">
        <v>485828.84472220001</v>
      </c>
      <c r="J76" s="918"/>
      <c r="K76" s="918"/>
      <c r="L76" s="918"/>
      <c r="M76" s="918"/>
      <c r="N76" s="918"/>
    </row>
    <row r="77" spans="1:14" s="537" customFormat="1" ht="14.1" customHeight="1">
      <c r="A77" s="527" t="s">
        <v>374</v>
      </c>
      <c r="B77" s="527"/>
      <c r="C77" s="500">
        <v>24668.747773999999</v>
      </c>
      <c r="D77" s="500">
        <v>168496.544478</v>
      </c>
      <c r="E77" s="500">
        <v>286336.93145599996</v>
      </c>
      <c r="F77" s="500">
        <v>139729.22212379999</v>
      </c>
      <c r="G77" s="500">
        <v>619231.44583179988</v>
      </c>
      <c r="J77" s="918"/>
      <c r="K77" s="918"/>
      <c r="L77" s="918"/>
      <c r="M77" s="918"/>
      <c r="N77" s="918"/>
    </row>
    <row r="78" spans="1:14" s="537" customFormat="1" ht="14.1" customHeight="1">
      <c r="A78" s="527" t="s">
        <v>375</v>
      </c>
      <c r="B78" s="527"/>
      <c r="C78" s="500">
        <v>17573</v>
      </c>
      <c r="D78" s="500">
        <v>140656</v>
      </c>
      <c r="E78" s="500">
        <v>332234</v>
      </c>
      <c r="F78" s="500">
        <v>104600</v>
      </c>
      <c r="G78" s="500">
        <v>595063</v>
      </c>
      <c r="J78" s="918"/>
      <c r="K78" s="918"/>
      <c r="L78" s="918"/>
      <c r="M78" s="918"/>
      <c r="N78" s="918"/>
    </row>
    <row r="79" spans="1:14" s="537" customFormat="1" ht="14.1" customHeight="1">
      <c r="A79" s="527" t="s">
        <v>376</v>
      </c>
      <c r="B79" s="527"/>
      <c r="C79" s="500">
        <v>28127.668777999999</v>
      </c>
      <c r="D79" s="500">
        <v>118667.00528</v>
      </c>
      <c r="E79" s="500">
        <v>221668.22810199999</v>
      </c>
      <c r="F79" s="500">
        <v>184601.20701499999</v>
      </c>
      <c r="G79" s="500">
        <v>553064.10917499999</v>
      </c>
      <c r="J79" s="918"/>
      <c r="K79" s="918"/>
      <c r="L79" s="918"/>
      <c r="M79" s="918"/>
      <c r="N79" s="918"/>
    </row>
    <row r="80" spans="1:14" s="537" customFormat="1" ht="14.1" customHeight="1">
      <c r="A80" s="527"/>
      <c r="B80" s="527"/>
      <c r="C80" s="500"/>
      <c r="D80" s="500"/>
      <c r="E80" s="500"/>
      <c r="F80" s="500"/>
      <c r="G80" s="500"/>
      <c r="J80" s="918"/>
      <c r="K80" s="918"/>
      <c r="L80" s="918"/>
      <c r="M80" s="918"/>
      <c r="N80" s="918"/>
    </row>
    <row r="81" spans="1:14" s="537" customFormat="1" ht="5.0999999999999996" customHeight="1" thickBot="1">
      <c r="A81" s="602"/>
      <c r="B81" s="602"/>
      <c r="C81" s="605"/>
      <c r="D81" s="605"/>
      <c r="E81" s="605"/>
      <c r="F81" s="605"/>
      <c r="G81" s="605"/>
      <c r="J81" s="918"/>
      <c r="K81" s="918"/>
      <c r="L81" s="918"/>
      <c r="M81" s="918"/>
      <c r="N81" s="918"/>
    </row>
    <row r="82" spans="1:14" s="537" customFormat="1" ht="5.0999999999999996" customHeight="1">
      <c r="A82" s="526"/>
      <c r="B82" s="526"/>
      <c r="C82" s="403"/>
      <c r="D82" s="403"/>
      <c r="E82" s="403"/>
      <c r="F82" s="403"/>
      <c r="G82" s="403"/>
      <c r="J82" s="918"/>
      <c r="K82" s="918"/>
      <c r="L82" s="918"/>
      <c r="M82" s="918"/>
      <c r="N82" s="918"/>
    </row>
    <row r="83" spans="1:14" s="537" customFormat="1" ht="14.1" customHeight="1">
      <c r="A83" s="527" t="s">
        <v>377</v>
      </c>
      <c r="B83" s="527"/>
      <c r="C83" s="500">
        <v>21992.811399999999</v>
      </c>
      <c r="D83" s="500">
        <v>92447.091085000007</v>
      </c>
      <c r="E83" s="500">
        <v>243646.467053</v>
      </c>
      <c r="F83" s="500">
        <v>136513.07668</v>
      </c>
      <c r="G83" s="500">
        <v>494599.44621799997</v>
      </c>
      <c r="J83" s="918"/>
      <c r="K83" s="918"/>
      <c r="L83" s="918"/>
      <c r="M83" s="918"/>
      <c r="N83" s="918"/>
    </row>
    <row r="84" spans="1:14" s="537" customFormat="1" ht="14.1" customHeight="1">
      <c r="A84" s="527" t="s">
        <v>378</v>
      </c>
      <c r="B84" s="527"/>
      <c r="C84" s="500">
        <v>36139.596239999999</v>
      </c>
      <c r="D84" s="500">
        <v>82393.212670000008</v>
      </c>
      <c r="E84" s="500">
        <v>170339.56672271996</v>
      </c>
      <c r="F84" s="500">
        <v>130613.12487199999</v>
      </c>
      <c r="G84" s="500">
        <v>419485.50050471991</v>
      </c>
      <c r="J84" s="918"/>
      <c r="K84" s="918"/>
      <c r="L84" s="918"/>
      <c r="M84" s="918"/>
      <c r="N84" s="918"/>
    </row>
    <row r="85" spans="1:14" s="537" customFormat="1" ht="14.1" customHeight="1">
      <c r="A85" s="527" t="s">
        <v>379</v>
      </c>
      <c r="B85" s="527"/>
      <c r="C85" s="500">
        <v>36570.794999999998</v>
      </c>
      <c r="D85" s="500">
        <v>101715.95164100001</v>
      </c>
      <c r="E85" s="500">
        <v>443486.85858999996</v>
      </c>
      <c r="F85" s="500">
        <v>314363.68203799997</v>
      </c>
      <c r="G85" s="500">
        <v>896137.28726899996</v>
      </c>
      <c r="J85" s="918"/>
      <c r="K85" s="918"/>
      <c r="L85" s="918"/>
      <c r="M85" s="918"/>
      <c r="N85" s="918"/>
    </row>
    <row r="86" spans="1:14" s="537" customFormat="1" ht="14.1" customHeight="1">
      <c r="A86" s="527" t="s">
        <v>380</v>
      </c>
      <c r="B86" s="527"/>
      <c r="C86" s="500">
        <v>35622.020013000001</v>
      </c>
      <c r="D86" s="500">
        <v>56626.045365999998</v>
      </c>
      <c r="E86" s="500">
        <v>324752.67824500008</v>
      </c>
      <c r="F86" s="500">
        <v>221609.58054</v>
      </c>
      <c r="G86" s="500">
        <v>638610.32416400011</v>
      </c>
      <c r="J86" s="918"/>
      <c r="K86" s="918"/>
      <c r="L86" s="918"/>
      <c r="M86" s="918"/>
      <c r="N86" s="918"/>
    </row>
  </sheetData>
  <mergeCells count="15">
    <mergeCell ref="A1:A2"/>
    <mergeCell ref="A39:B39"/>
    <mergeCell ref="A38:B38"/>
    <mergeCell ref="A37:B37"/>
    <mergeCell ref="A36:B36"/>
    <mergeCell ref="A23:B23"/>
    <mergeCell ref="A34:B34"/>
    <mergeCell ref="A33:B33"/>
    <mergeCell ref="A32:B32"/>
    <mergeCell ref="A31:B31"/>
    <mergeCell ref="A29:B29"/>
    <mergeCell ref="A28:B28"/>
    <mergeCell ref="A27:B27"/>
    <mergeCell ref="A26:B26"/>
    <mergeCell ref="A24:B24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116"/>
  <sheetViews>
    <sheetView zoomScale="90" zoomScaleNormal="90" zoomScalePageLayoutView="70" workbookViewId="0">
      <selection activeCell="F7" sqref="F7"/>
    </sheetView>
  </sheetViews>
  <sheetFormatPr defaultColWidth="8.85546875" defaultRowHeight="15"/>
  <cols>
    <col min="1" max="1" width="7.42578125" style="398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>
      <c r="B1" s="432" t="s">
        <v>206</v>
      </c>
      <c r="C1" s="432"/>
      <c r="D1" s="432"/>
      <c r="E1" s="432"/>
      <c r="F1" s="432"/>
      <c r="G1" s="432"/>
      <c r="H1" s="432"/>
      <c r="I1" s="432"/>
      <c r="J1" s="432"/>
      <c r="L1" s="433" t="s">
        <v>423</v>
      </c>
      <c r="M1" s="433"/>
      <c r="N1" s="433"/>
      <c r="O1" s="433"/>
      <c r="P1" s="433"/>
      <c r="Q1" s="433"/>
    </row>
    <row r="2" spans="1:19" ht="53.25" customHeight="1">
      <c r="A2" s="429" t="s">
        <v>169</v>
      </c>
      <c r="B2" s="405" t="s">
        <v>325</v>
      </c>
      <c r="C2" s="405" t="s">
        <v>326</v>
      </c>
      <c r="D2" s="405" t="s">
        <v>324</v>
      </c>
      <c r="E2" s="405" t="s">
        <v>433</v>
      </c>
      <c r="F2" s="405" t="s">
        <v>428</v>
      </c>
      <c r="G2" s="405" t="s">
        <v>325</v>
      </c>
      <c r="H2" s="405" t="s">
        <v>326</v>
      </c>
      <c r="I2" s="405" t="s">
        <v>324</v>
      </c>
      <c r="J2" s="405" t="s">
        <v>433</v>
      </c>
      <c r="K2" s="660" t="s">
        <v>191</v>
      </c>
      <c r="L2" s="611" t="s">
        <v>325</v>
      </c>
      <c r="M2" s="611" t="s">
        <v>326</v>
      </c>
      <c r="N2" s="611" t="s">
        <v>324</v>
      </c>
      <c r="O2" s="611" t="s">
        <v>433</v>
      </c>
      <c r="P2" s="611" t="s">
        <v>432</v>
      </c>
      <c r="Q2" s="611" t="s">
        <v>487</v>
      </c>
    </row>
    <row r="3" spans="1:19" s="397" customFormat="1" ht="60">
      <c r="A3" s="399" t="s">
        <v>196</v>
      </c>
      <c r="B3" s="400" t="s">
        <v>398</v>
      </c>
      <c r="C3" s="400" t="s">
        <v>399</v>
      </c>
      <c r="D3" s="400" t="s">
        <v>400</v>
      </c>
      <c r="E3" s="400" t="s">
        <v>434</v>
      </c>
      <c r="F3" s="400" t="s">
        <v>429</v>
      </c>
      <c r="G3" s="400" t="s">
        <v>398</v>
      </c>
      <c r="H3" s="400" t="s">
        <v>399</v>
      </c>
      <c r="I3" s="400" t="s">
        <v>400</v>
      </c>
      <c r="J3" s="400" t="s">
        <v>434</v>
      </c>
      <c r="K3" s="397" t="s">
        <v>205</v>
      </c>
      <c r="L3" s="400" t="s">
        <v>398</v>
      </c>
      <c r="M3" s="400" t="s">
        <v>399</v>
      </c>
      <c r="N3" s="400" t="s">
        <v>400</v>
      </c>
      <c r="O3" s="400" t="s">
        <v>434</v>
      </c>
      <c r="P3" s="400" t="s">
        <v>430</v>
      </c>
      <c r="Q3" s="400" t="s">
        <v>473</v>
      </c>
      <c r="R3" s="397" t="s">
        <v>478</v>
      </c>
    </row>
    <row r="4" spans="1:19">
      <c r="A4" s="398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11"/>
    </row>
    <row r="5" spans="1:19">
      <c r="A5" s="398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11">
        <f>(F5-F4)/F4*100</f>
        <v>11.393491996503551</v>
      </c>
    </row>
    <row r="6" spans="1:19">
      <c r="A6" s="398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11">
        <f>(F6-F5)/F5*100</f>
        <v>7.0566300610274846</v>
      </c>
      <c r="S6" s="386" t="s">
        <v>493</v>
      </c>
    </row>
    <row r="7" spans="1:19">
      <c r="A7" s="398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11">
        <f>(F7-F6)/F6*100</f>
        <v>-4.5557764661911637</v>
      </c>
    </row>
    <row r="8" spans="1:19">
      <c r="A8" s="398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11">
        <f t="shared" ref="Q8:Q32" si="10">(F8-F7)/F7*100</f>
        <v>-3.0504020960622347</v>
      </c>
    </row>
    <row r="9" spans="1:19">
      <c r="A9" s="398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11">
        <f t="shared" si="10"/>
        <v>-0.21430130705720082</v>
      </c>
    </row>
    <row r="10" spans="1:19">
      <c r="A10" s="398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11">
        <f t="shared" si="10"/>
        <v>17.366878824967529</v>
      </c>
    </row>
    <row r="11" spans="1:19">
      <c r="A11" s="398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11">
        <f t="shared" si="10"/>
        <v>7.415055203050704</v>
      </c>
    </row>
    <row r="12" spans="1:19">
      <c r="A12" s="398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11">
        <f t="shared" si="10"/>
        <v>-6.2775232839892334</v>
      </c>
    </row>
    <row r="13" spans="1:19">
      <c r="A13" s="398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11">
        <f t="shared" si="10"/>
        <v>0.67602369302086018</v>
      </c>
    </row>
    <row r="14" spans="1:19">
      <c r="A14" s="398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11">
        <f t="shared" si="10"/>
        <v>-4.9370083775660296</v>
      </c>
    </row>
    <row r="15" spans="1:19">
      <c r="A15" s="398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11">
        <f t="shared" si="10"/>
        <v>-5.940127817019845</v>
      </c>
    </row>
    <row r="16" spans="1:19">
      <c r="A16" s="398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11">
        <f t="shared" si="10"/>
        <v>2.0628462416772297</v>
      </c>
      <c r="R16">
        <v>19.100000000000001</v>
      </c>
    </row>
    <row r="17" spans="1:18">
      <c r="A17" s="398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11">
        <f t="shared" si="10"/>
        <v>12.064055254533704</v>
      </c>
      <c r="R17">
        <v>18.5</v>
      </c>
    </row>
    <row r="18" spans="1:18">
      <c r="A18" s="398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11">
        <f t="shared" si="10"/>
        <v>-6.8957871879831645</v>
      </c>
      <c r="R18">
        <v>14.6</v>
      </c>
    </row>
    <row r="19" spans="1:18">
      <c r="A19" s="398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11">
        <f t="shared" si="10"/>
        <v>5.0493603047498832</v>
      </c>
      <c r="R19">
        <v>16.100000000000001</v>
      </c>
    </row>
    <row r="20" spans="1:18">
      <c r="A20" s="398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11">
        <f t="shared" si="10"/>
        <v>-0.77749034850264243</v>
      </c>
      <c r="R20">
        <v>8</v>
      </c>
    </row>
    <row r="21" spans="1:18">
      <c r="A21" s="398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11">
        <f t="shared" si="10"/>
        <v>-3.0883806940189253</v>
      </c>
      <c r="R21">
        <v>5.9</v>
      </c>
    </row>
    <row r="22" spans="1:18">
      <c r="A22" s="398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11">
        <f t="shared" si="10"/>
        <v>6.6293533867137464</v>
      </c>
      <c r="R22">
        <v>9.5</v>
      </c>
    </row>
    <row r="23" spans="1:18">
      <c r="A23" s="398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11">
        <f t="shared" si="10"/>
        <v>10.126003716048897</v>
      </c>
      <c r="R23">
        <v>13.6</v>
      </c>
    </row>
    <row r="24" spans="1:18">
      <c r="A24" s="398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11">
        <f t="shared" si="10"/>
        <v>0.36671008440468839</v>
      </c>
      <c r="R24">
        <v>22.2</v>
      </c>
    </row>
    <row r="25" spans="1:18">
      <c r="A25" s="398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11">
        <f t="shared" si="10"/>
        <v>14.797262758524358</v>
      </c>
      <c r="R25">
        <v>27.4</v>
      </c>
    </row>
    <row r="26" spans="1:18">
      <c r="A26" s="398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11">
        <f t="shared" si="10"/>
        <v>0.25788814341943156</v>
      </c>
      <c r="R26">
        <v>22</v>
      </c>
    </row>
    <row r="27" spans="1:18">
      <c r="A27" s="398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11">
        <f t="shared" si="10"/>
        <v>8.771176455567792</v>
      </c>
      <c r="R27">
        <v>19.8</v>
      </c>
    </row>
    <row r="28" spans="1:18">
      <c r="A28" s="398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11">
        <f t="shared" si="10"/>
        <v>-7.1062107599670412</v>
      </c>
      <c r="R28">
        <v>14.8</v>
      </c>
    </row>
    <row r="29" spans="1:18">
      <c r="A29" s="398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11">
        <f t="shared" si="10"/>
        <v>10.205047180040177</v>
      </c>
      <c r="R29">
        <v>11.6</v>
      </c>
    </row>
    <row r="30" spans="1:18">
      <c r="A30" s="398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11">
        <f t="shared" si="10"/>
        <v>0.59042436585351443</v>
      </c>
      <c r="R30">
        <v>12.4</v>
      </c>
    </row>
    <row r="31" spans="1:18">
      <c r="A31" s="398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11">
        <f t="shared" si="10"/>
        <v>8.0551573910734344</v>
      </c>
      <c r="R31">
        <v>11.9</v>
      </c>
    </row>
    <row r="32" spans="1:18" s="834" customFormat="1">
      <c r="A32" s="833" t="s">
        <v>407</v>
      </c>
      <c r="B32" s="406">
        <v>7201.8258490000007</v>
      </c>
      <c r="C32" s="406">
        <v>8052.350512</v>
      </c>
      <c r="D32" s="406">
        <v>8399.454792999999</v>
      </c>
      <c r="E32" s="406">
        <v>1319.7078819999999</v>
      </c>
      <c r="F32" s="406">
        <v>24973.339036000001</v>
      </c>
      <c r="G32" s="406">
        <f t="shared" si="0"/>
        <v>7.2018258490000004</v>
      </c>
      <c r="H32" s="406">
        <f t="shared" si="1"/>
        <v>8.0523505120000003</v>
      </c>
      <c r="I32" s="406">
        <f t="shared" si="2"/>
        <v>8.3994547929999985</v>
      </c>
      <c r="J32" s="406">
        <f t="shared" si="3"/>
        <v>1.3197078819999999</v>
      </c>
      <c r="K32" s="406">
        <f t="shared" si="3"/>
        <v>24.973339036000002</v>
      </c>
      <c r="L32" s="406">
        <f t="shared" si="5"/>
        <v>33.055058221916703</v>
      </c>
      <c r="M32" s="406">
        <f t="shared" si="6"/>
        <v>19.934735868848865</v>
      </c>
      <c r="N32" s="406">
        <f t="shared" si="7"/>
        <v>10.47553325003287</v>
      </c>
      <c r="O32" s="406">
        <f t="shared" si="8"/>
        <v>49.248172837103546</v>
      </c>
      <c r="P32" s="406">
        <v>21.1</v>
      </c>
      <c r="Q32" s="411">
        <f t="shared" si="10"/>
        <v>1.137902921611724</v>
      </c>
      <c r="R32" s="834">
        <v>21.4</v>
      </c>
    </row>
    <row r="33" spans="1:45">
      <c r="A33" s="398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11">
        <f t="shared" ref="Q33:Q38" si="12">(F33-F32)/F32*100</f>
        <v>0.79875968412731735</v>
      </c>
      <c r="R33">
        <v>12.1</v>
      </c>
    </row>
    <row r="34" spans="1:45">
      <c r="A34" s="398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11">
        <f t="shared" si="12"/>
        <v>0.50781936355470236</v>
      </c>
      <c r="R34" s="384">
        <v>12</v>
      </c>
      <c r="AG34" t="s">
        <v>191</v>
      </c>
      <c r="AH34" t="s">
        <v>513</v>
      </c>
      <c r="AN34" t="s">
        <v>514</v>
      </c>
      <c r="AO34" t="s">
        <v>515</v>
      </c>
      <c r="AP34" t="s">
        <v>106</v>
      </c>
      <c r="AQ34" t="s">
        <v>516</v>
      </c>
      <c r="AR34" t="s">
        <v>517</v>
      </c>
    </row>
    <row r="35" spans="1:45">
      <c r="A35" s="398" t="s">
        <v>403</v>
      </c>
      <c r="B35" s="384">
        <v>8059.2468410000001</v>
      </c>
      <c r="C35" s="406">
        <v>9381.9320070000012</v>
      </c>
      <c r="D35" s="406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11">
        <f t="shared" si="12"/>
        <v>7.1095471078233761</v>
      </c>
      <c r="R35">
        <v>11.3</v>
      </c>
      <c r="AG35" t="s">
        <v>205</v>
      </c>
      <c r="AH35" t="s">
        <v>521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518</v>
      </c>
    </row>
    <row r="36" spans="1:45">
      <c r="A36" s="398" t="s">
        <v>410</v>
      </c>
      <c r="B36" s="384">
        <v>8606.1646739843745</v>
      </c>
      <c r="C36" s="406">
        <v>10006.007680101564</v>
      </c>
      <c r="D36" s="406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11">
        <f t="shared" si="12"/>
        <v>6.0568986080694156</v>
      </c>
      <c r="R36">
        <v>12.9</v>
      </c>
      <c r="AF36" s="439">
        <v>2013</v>
      </c>
      <c r="AG36" s="691">
        <v>90.874903932591522</v>
      </c>
      <c r="AH36" s="691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518</v>
      </c>
    </row>
    <row r="37" spans="1:45">
      <c r="A37" s="398" t="s">
        <v>414</v>
      </c>
      <c r="B37" s="384">
        <v>8253.3298640000012</v>
      </c>
      <c r="C37" s="406">
        <v>9417.8950780000014</v>
      </c>
      <c r="D37" s="406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11">
        <f t="shared" si="12"/>
        <v>-5.2248211930648516</v>
      </c>
      <c r="R37" s="384">
        <v>8.6999999999999993</v>
      </c>
      <c r="AB37" s="384"/>
      <c r="AF37" s="439">
        <v>2014</v>
      </c>
      <c r="AG37" s="691">
        <v>102.54621293800001</v>
      </c>
      <c r="AH37" s="691">
        <v>12.843269704104387</v>
      </c>
      <c r="AM37" s="762">
        <v>2019</v>
      </c>
      <c r="AN37">
        <f>'p23 Jadual 7'!C11/1000</f>
        <v>35.751888116740005</v>
      </c>
      <c r="AO37">
        <f>'p23 Jadual 7'!F11/1000</f>
        <v>37.557524479095001</v>
      </c>
      <c r="AP37">
        <f>'p23 Jadual 7'!I11/1000</f>
        <v>65.599291180251299</v>
      </c>
      <c r="AQ37">
        <f>'p23 Jadual 7'!L11/1000</f>
        <v>7.4630121850100002</v>
      </c>
      <c r="AR37">
        <f>SUM(AN37:AQ37)</f>
        <v>146.3717159610963</v>
      </c>
      <c r="AS37" s="762" t="s">
        <v>518</v>
      </c>
    </row>
    <row r="38" spans="1:45">
      <c r="A38" s="398" t="s">
        <v>420</v>
      </c>
      <c r="B38" s="384">
        <v>8227.0234340000006</v>
      </c>
      <c r="C38" s="406">
        <v>9936.7297499999986</v>
      </c>
      <c r="D38" s="406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11">
        <f t="shared" si="12"/>
        <v>5.8555941551669308</v>
      </c>
      <c r="R38" s="384">
        <v>12.9</v>
      </c>
      <c r="AB38" s="384"/>
      <c r="AF38" s="439" t="s">
        <v>509</v>
      </c>
      <c r="AG38" s="691">
        <v>114.94302279499999</v>
      </c>
      <c r="AH38" s="691">
        <v>12.088998220241606</v>
      </c>
      <c r="AM38" s="762">
        <v>2020</v>
      </c>
      <c r="AN38">
        <f>'p23 Jadual 7'!C9/1000</f>
        <v>26.844940832538487</v>
      </c>
      <c r="AO38">
        <f>'p23 Jadual 7'!F9/1000</f>
        <v>31.390856000719097</v>
      </c>
      <c r="AP38">
        <f>'p23 Jadual 7'!I9/1000</f>
        <v>43.829576209647712</v>
      </c>
      <c r="AQ38">
        <f>'p23 Jadual 7'!L9/1000</f>
        <v>9.9169866380429958</v>
      </c>
      <c r="AR38">
        <f>SUM(AN38:AQ38)</f>
        <v>111.98235968094829</v>
      </c>
      <c r="AS38" t="s">
        <v>518</v>
      </c>
    </row>
    <row r="39" spans="1:45">
      <c r="A39" s="398" t="s">
        <v>422</v>
      </c>
      <c r="B39" s="384">
        <v>8759.7198079999998</v>
      </c>
      <c r="C39" s="406">
        <v>9719.1007489999993</v>
      </c>
      <c r="D39" s="406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11">
        <f>(F39-F38)/F38*100</f>
        <v>4.4904607149060372</v>
      </c>
      <c r="R39" s="384">
        <v>10.5</v>
      </c>
      <c r="AB39" s="384"/>
      <c r="AF39" s="439" t="s">
        <v>510</v>
      </c>
      <c r="AG39" s="691">
        <v>126.83800451399999</v>
      </c>
      <c r="AH39" s="691">
        <v>10.348589614016504</v>
      </c>
      <c r="AJ39" s="860"/>
    </row>
    <row r="40" spans="1:45">
      <c r="A40" s="398" t="s">
        <v>431</v>
      </c>
      <c r="B40" s="384">
        <v>9330.9213850000015</v>
      </c>
      <c r="C40" s="406">
        <v>10381.712377999998</v>
      </c>
      <c r="D40" s="406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11">
        <f>(F40-F39)/F39*100</f>
        <v>6.0149216999607491</v>
      </c>
      <c r="R40" s="384">
        <v>11.3</v>
      </c>
      <c r="AB40" s="384"/>
      <c r="AF40" s="439" t="s">
        <v>511</v>
      </c>
      <c r="AG40" s="691">
        <v>138.45150339994001</v>
      </c>
      <c r="AH40" s="691">
        <v>9.1561665058031991</v>
      </c>
      <c r="AM40" s="762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519</v>
      </c>
    </row>
    <row r="41" spans="1:45">
      <c r="A41" s="398" t="s">
        <v>436</v>
      </c>
      <c r="B41" s="384">
        <v>9282.8715896484373</v>
      </c>
      <c r="C41" s="406">
        <v>9615.4293513046923</v>
      </c>
      <c r="D41" s="406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11">
        <f>(F41-F40)/F40*100</f>
        <v>-4.7396411709040231</v>
      </c>
      <c r="R41" s="384">
        <v>11.9</v>
      </c>
      <c r="AB41" s="384"/>
      <c r="AF41" s="439" t="s">
        <v>512</v>
      </c>
      <c r="AG41" s="691">
        <v>145.54716069529712</v>
      </c>
      <c r="AH41" s="691">
        <v>5.1250128175640981</v>
      </c>
      <c r="AM41" s="762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519</v>
      </c>
    </row>
    <row r="42" spans="1:45">
      <c r="A42" s="398" t="s">
        <v>457</v>
      </c>
      <c r="B42" s="384">
        <v>9578.7653620000001</v>
      </c>
      <c r="C42" s="406">
        <v>9800.7456820000007</v>
      </c>
      <c r="D42" s="406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11">
        <f>(F42-F41)/F41*100</f>
        <v>4.8729939602343348</v>
      </c>
      <c r="R42" s="384">
        <v>10.9</v>
      </c>
      <c r="AB42" s="384"/>
      <c r="AF42" s="439" t="s">
        <v>540</v>
      </c>
      <c r="AG42" s="691">
        <v>146.37171596109627</v>
      </c>
      <c r="AH42" s="691">
        <f>AG42/AG41*100-100</f>
        <v>0.56652102442957641</v>
      </c>
      <c r="AM42" s="762">
        <v>2019</v>
      </c>
      <c r="AN42">
        <f>AN37/$AR$37*100</f>
        <v>24.425407519470767</v>
      </c>
      <c r="AO42" s="762">
        <f>AO37/$AR$37*100</f>
        <v>25.659004017604946</v>
      </c>
      <c r="AP42" s="762">
        <f>AP37/$AR$37*100</f>
        <v>44.816917496332927</v>
      </c>
      <c r="AQ42" s="762">
        <f>AQ37/$AR$37*100</f>
        <v>5.0986709665913672</v>
      </c>
      <c r="AR42">
        <f>SUM(AN42:AQ42)</f>
        <v>100.00000000000001</v>
      </c>
      <c r="AS42" s="762" t="s">
        <v>519</v>
      </c>
    </row>
    <row r="43" spans="1:45">
      <c r="A43" s="398" t="s">
        <v>459</v>
      </c>
      <c r="B43" s="384">
        <v>9614.8099970000021</v>
      </c>
      <c r="C43" s="406">
        <v>9963.9128490000003</v>
      </c>
      <c r="D43" s="406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11">
        <v>2.0356480760671856</v>
      </c>
      <c r="R43" s="384">
        <v>7.8</v>
      </c>
      <c r="AB43" s="384"/>
      <c r="AF43" s="439" t="s">
        <v>556</v>
      </c>
      <c r="AG43" s="691" t="e">
        <f>#REF!/1000</f>
        <v>#REF!</v>
      </c>
      <c r="AH43" s="411" t="e">
        <f>(AG43-AG42)/AG42*100</f>
        <v>#REF!</v>
      </c>
      <c r="AM43" s="762">
        <v>2020</v>
      </c>
      <c r="AN43">
        <f>AN38/$AR$38*100</f>
        <v>23.972472904681659</v>
      </c>
      <c r="AO43">
        <f>AO38/$AR$38*100</f>
        <v>28.03196511500165</v>
      </c>
      <c r="AP43">
        <f>AP38/$AR$38*100</f>
        <v>39.139714803763411</v>
      </c>
      <c r="AQ43">
        <f>AQ38/$AR$38*100</f>
        <v>8.8558471765532776</v>
      </c>
      <c r="AR43">
        <f>SUM(AN43:AQ43)</f>
        <v>100</v>
      </c>
      <c r="AS43" t="s">
        <v>519</v>
      </c>
    </row>
    <row r="44" spans="1:45">
      <c r="A44" s="398" t="s">
        <v>484</v>
      </c>
      <c r="B44" s="384">
        <v>10220.469331</v>
      </c>
      <c r="C44" s="406">
        <v>10817.062790999998</v>
      </c>
      <c r="D44" s="406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11">
        <v>7.6594870314556376</v>
      </c>
      <c r="R44" s="384"/>
      <c r="AB44" s="384"/>
    </row>
    <row r="45" spans="1:45">
      <c r="A45" s="398" t="s">
        <v>489</v>
      </c>
      <c r="B45" s="384">
        <v>9639.3723020000016</v>
      </c>
      <c r="C45" s="406">
        <v>10545.51377</v>
      </c>
      <c r="D45" s="406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11">
        <v>-3.5043023498726256</v>
      </c>
      <c r="R45" s="384"/>
      <c r="AB45" s="384"/>
      <c r="AM45" s="762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520</v>
      </c>
    </row>
    <row r="46" spans="1:45">
      <c r="A46" s="398" t="s">
        <v>492</v>
      </c>
      <c r="B46" s="384">
        <v>9729.0110168499996</v>
      </c>
      <c r="C46" s="406">
        <v>10079.850474279996</v>
      </c>
      <c r="D46" s="406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11">
        <v>1.980534336969084</v>
      </c>
      <c r="R46" s="384"/>
      <c r="AB46" s="384"/>
      <c r="AM46" s="762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520</v>
      </c>
    </row>
    <row r="47" spans="1:45">
      <c r="A47" s="398" t="s">
        <v>496</v>
      </c>
      <c r="B47" s="384">
        <v>9728.1950219999999</v>
      </c>
      <c r="C47" s="406">
        <v>10109.232808679999</v>
      </c>
      <c r="D47" s="406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11">
        <v>1.6899657017391803</v>
      </c>
      <c r="AB47" s="384"/>
      <c r="AM47" s="762">
        <v>2019</v>
      </c>
      <c r="AN47" s="662">
        <f t="shared" ref="AN47:AR48" si="14">(AN37-AN36)/AN36*100</f>
        <v>-2.2958318133021427</v>
      </c>
      <c r="AO47" s="662">
        <f t="shared" si="14"/>
        <v>-8.8428944383145129</v>
      </c>
      <c r="AP47" s="662">
        <f t="shared" si="14"/>
        <v>8.2625118027269853</v>
      </c>
      <c r="AQ47" s="662">
        <f t="shared" si="14"/>
        <v>4.2101184638608027</v>
      </c>
      <c r="AR47" s="662">
        <f t="shared" si="14"/>
        <v>0.5665210244295884</v>
      </c>
      <c r="AS47" s="762" t="s">
        <v>520</v>
      </c>
    </row>
    <row r="48" spans="1:45">
      <c r="A48" s="661" t="s">
        <v>498</v>
      </c>
      <c r="B48" s="662">
        <v>9875.9412075599994</v>
      </c>
      <c r="C48" s="662">
        <v>10684.690016999999</v>
      </c>
      <c r="D48" s="662">
        <v>14715.383124000002</v>
      </c>
      <c r="E48" s="662">
        <v>1847.916172</v>
      </c>
      <c r="F48" s="662">
        <v>37123.930520560003</v>
      </c>
      <c r="G48" s="662">
        <f t="shared" si="0"/>
        <v>9.8759412075599986</v>
      </c>
      <c r="H48" s="662">
        <f t="shared" si="1"/>
        <v>10.684690016999999</v>
      </c>
      <c r="I48" s="662">
        <f t="shared" si="2"/>
        <v>14.715383124000002</v>
      </c>
      <c r="J48" s="662">
        <f t="shared" si="3"/>
        <v>1.8479161719999999</v>
      </c>
      <c r="K48" s="662">
        <f t="shared" si="3"/>
        <v>37.123930520560002</v>
      </c>
      <c r="L48" s="662">
        <f>(B48-B44)/B44*100</f>
        <v>-3.3709618637081826</v>
      </c>
      <c r="M48" s="662">
        <f>(C48-C44)/C44*100</f>
        <v>-1.2237404603968476</v>
      </c>
      <c r="N48" s="662">
        <f>(D48-D44)/D44*100</f>
        <v>19.502598926894926</v>
      </c>
      <c r="O48" s="662">
        <f>(E48-E44)/E44*100</f>
        <v>8.5686696304418213</v>
      </c>
      <c r="P48" s="662">
        <f>(F48-F44)/F44*100</f>
        <v>5.9065967821403964</v>
      </c>
      <c r="Q48" s="411">
        <f>(F48-F47)/F47*100</f>
        <v>5.8326518063097188</v>
      </c>
      <c r="AB48" s="384"/>
      <c r="AM48" s="762">
        <v>2020</v>
      </c>
      <c r="AN48" s="411">
        <f t="shared" si="14"/>
        <v>-24.913222079678203</v>
      </c>
      <c r="AO48" s="411">
        <f t="shared" si="14"/>
        <v>-16.419262355292748</v>
      </c>
      <c r="AP48" s="411">
        <f t="shared" si="14"/>
        <v>-33.185899693314632</v>
      </c>
      <c r="AQ48" s="411">
        <f t="shared" si="14"/>
        <v>32.881822944922703</v>
      </c>
      <c r="AR48" s="411">
        <f t="shared" si="14"/>
        <v>-23.494536532787695</v>
      </c>
      <c r="AS48" t="s">
        <v>520</v>
      </c>
    </row>
    <row r="49" spans="1:34">
      <c r="A49" s="661" t="s">
        <v>502</v>
      </c>
      <c r="B49" s="662">
        <v>8906.1678180000017</v>
      </c>
      <c r="C49" s="662">
        <v>10036.451394800002</v>
      </c>
      <c r="D49" s="662">
        <v>14855.307861000001</v>
      </c>
      <c r="E49" s="662">
        <v>1826.771641</v>
      </c>
      <c r="F49" s="662">
        <v>35624.698714800004</v>
      </c>
      <c r="G49" s="662">
        <v>8.9061678180000019</v>
      </c>
      <c r="H49" s="662">
        <v>10.036451394800002</v>
      </c>
      <c r="I49" s="662">
        <v>14.855307861000002</v>
      </c>
      <c r="J49" s="662">
        <v>1.8267716410000001</v>
      </c>
      <c r="K49" s="662">
        <v>35.624698714800004</v>
      </c>
      <c r="L49" s="662">
        <v>-7.6063509223300017</v>
      </c>
      <c r="M49" s="662">
        <v>-4.8272885162616168</v>
      </c>
      <c r="N49" s="662">
        <v>23.607810367324646</v>
      </c>
      <c r="O49" s="662">
        <v>12.61767682671203</v>
      </c>
      <c r="P49" s="662">
        <v>5.3203542356488231</v>
      </c>
      <c r="Q49" s="662">
        <v>-4.03845116812104</v>
      </c>
      <c r="AB49" s="384"/>
    </row>
    <row r="50" spans="1:34" s="692" customFormat="1">
      <c r="A50" s="661" t="s">
        <v>505</v>
      </c>
      <c r="B50" s="662">
        <v>8980.9</v>
      </c>
      <c r="C50" s="662">
        <v>10117.6</v>
      </c>
      <c r="D50" s="662">
        <v>15462.6</v>
      </c>
      <c r="E50" s="662">
        <v>1726.3</v>
      </c>
      <c r="F50" s="662">
        <v>36287.5</v>
      </c>
      <c r="G50" s="662">
        <v>9</v>
      </c>
      <c r="H50" s="662">
        <v>10.1</v>
      </c>
      <c r="I50" s="662">
        <v>15.5</v>
      </c>
      <c r="J50" s="662">
        <v>1.7</v>
      </c>
      <c r="K50" s="662">
        <v>36.299999999999997</v>
      </c>
      <c r="L50" s="662">
        <v>-7.7</v>
      </c>
      <c r="M50" s="662">
        <v>0.4</v>
      </c>
      <c r="N50" s="662">
        <v>17.7</v>
      </c>
      <c r="O50" s="662">
        <v>11.8</v>
      </c>
      <c r="P50" s="662">
        <v>5.2</v>
      </c>
      <c r="Q50" s="662">
        <v>1.9</v>
      </c>
      <c r="AB50" s="384"/>
      <c r="AF50"/>
      <c r="AG50"/>
      <c r="AH50"/>
    </row>
    <row r="51" spans="1:34" s="713" customFormat="1">
      <c r="A51" s="661" t="s">
        <v>508</v>
      </c>
      <c r="B51" s="662">
        <v>8828.9319609999984</v>
      </c>
      <c r="C51" s="662">
        <v>10362.119450000002</v>
      </c>
      <c r="D51" s="662">
        <v>15559.518505</v>
      </c>
      <c r="E51" s="662">
        <v>1760.4793950000001</v>
      </c>
      <c r="F51" s="662">
        <v>36511.049311000002</v>
      </c>
      <c r="G51" s="662">
        <v>8.8289319609999986</v>
      </c>
      <c r="H51" s="662">
        <v>10.362119450000002</v>
      </c>
      <c r="I51" s="662">
        <v>15.559518505</v>
      </c>
      <c r="J51" s="662">
        <v>1.7604793950000002</v>
      </c>
      <c r="K51" s="662">
        <v>36.511049311000001</v>
      </c>
      <c r="L51" s="662">
        <v>-9.2438839781310609</v>
      </c>
      <c r="M51" s="662">
        <v>2.5015413741670809</v>
      </c>
      <c r="N51" s="662">
        <v>14.297831405049985</v>
      </c>
      <c r="O51" s="662">
        <v>8.1779341874581313</v>
      </c>
      <c r="P51" s="662">
        <v>4.0854541701631071</v>
      </c>
      <c r="Q51" s="662">
        <v>0.61605046090252147</v>
      </c>
      <c r="AB51" s="384"/>
      <c r="AF51" s="692"/>
      <c r="AG51" s="692"/>
      <c r="AH51" s="692"/>
    </row>
    <row r="52" spans="1:34" s="731" customFormat="1">
      <c r="A52" s="661" t="s">
        <v>526</v>
      </c>
      <c r="B52" s="662">
        <v>9144.1412820000005</v>
      </c>
      <c r="C52" s="662">
        <v>10209.857207000001</v>
      </c>
      <c r="D52" s="662">
        <v>16116.630807999998</v>
      </c>
      <c r="E52" s="662">
        <v>1926.8841439999999</v>
      </c>
      <c r="F52" s="662">
        <v>37397.513441000003</v>
      </c>
      <c r="G52" s="662">
        <v>9.1441412819999996</v>
      </c>
      <c r="H52" s="662">
        <v>10.209857207000001</v>
      </c>
      <c r="I52" s="662">
        <v>16.116630807999996</v>
      </c>
      <c r="J52" s="662">
        <v>1.926884144</v>
      </c>
      <c r="K52" s="662">
        <v>37.397513441000001</v>
      </c>
      <c r="L52" s="662">
        <v>-7.4099259015415004</v>
      </c>
      <c r="M52" s="662">
        <v>-4.4440485334109816</v>
      </c>
      <c r="N52" s="662">
        <v>9.5223323252429388</v>
      </c>
      <c r="O52" s="662">
        <v>4.273352503567998</v>
      </c>
      <c r="P52" s="662">
        <v>0.7369449209815857</v>
      </c>
      <c r="Q52" s="662">
        <v>2.4279338631139464</v>
      </c>
      <c r="AB52" s="384"/>
      <c r="AF52" s="713"/>
      <c r="AG52" s="713"/>
      <c r="AH52" s="713"/>
    </row>
    <row r="53" spans="1:34">
      <c r="A53" s="410" t="s">
        <v>531</v>
      </c>
      <c r="B53" s="662">
        <v>8806.9562429899997</v>
      </c>
      <c r="C53" s="662">
        <v>9102.6974094249999</v>
      </c>
      <c r="D53" s="662">
        <v>16074.98829252</v>
      </c>
      <c r="E53" s="662">
        <v>1934.4967160000001</v>
      </c>
      <c r="F53" s="662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11">
        <v>-1.1139648054855682</v>
      </c>
      <c r="M53" s="411">
        <v>-9.3036268362619747</v>
      </c>
      <c r="N53" s="411">
        <v>8.210401581256054</v>
      </c>
      <c r="O53" s="411">
        <v>5.8970192323015187</v>
      </c>
      <c r="P53" s="411">
        <v>0.8265050842736642</v>
      </c>
      <c r="Q53" s="411">
        <v>-3.9531365698881347</v>
      </c>
      <c r="AB53" s="384"/>
      <c r="AF53" s="731"/>
      <c r="AG53" s="731"/>
      <c r="AH53" s="731"/>
    </row>
    <row r="54" spans="1:34" s="743" customFormat="1">
      <c r="A54" s="410" t="s">
        <v>535</v>
      </c>
      <c r="B54" s="662">
        <v>8734.6160459999992</v>
      </c>
      <c r="C54" s="662">
        <v>8945.2307522800002</v>
      </c>
      <c r="D54" s="662">
        <v>16622.182275650001</v>
      </c>
      <c r="E54" s="662">
        <v>1774.57514277</v>
      </c>
      <c r="F54" s="662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11">
        <v>-2.742308165105952</v>
      </c>
      <c r="M54" s="411">
        <v>-11.58742436664822</v>
      </c>
      <c r="N54" s="411">
        <v>7.4992709870914345</v>
      </c>
      <c r="O54" s="411">
        <v>2.7964515304408275</v>
      </c>
      <c r="P54" s="411">
        <v>-0.58118025022389241</v>
      </c>
      <c r="Q54" s="411">
        <v>0.4383890082984106</v>
      </c>
      <c r="AB54" s="384"/>
      <c r="AF54"/>
      <c r="AG54" s="697"/>
      <c r="AH54"/>
    </row>
    <row r="55" spans="1:34" s="763" customFormat="1">
      <c r="A55" s="410" t="s">
        <v>537</v>
      </c>
      <c r="B55" s="662">
        <v>9066.1745457500001</v>
      </c>
      <c r="C55" s="662">
        <v>9299.7391103900009</v>
      </c>
      <c r="D55" s="662">
        <v>16785.489804081295</v>
      </c>
      <c r="E55" s="662">
        <v>1827.05618224</v>
      </c>
      <c r="F55" s="662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11">
        <v>2.687104009839155</v>
      </c>
      <c r="M55" s="411">
        <v>-10.252539017102345</v>
      </c>
      <c r="N55" s="411">
        <v>7.879236743009324</v>
      </c>
      <c r="O55" s="411">
        <v>3.7817419180870298</v>
      </c>
      <c r="P55" s="411">
        <v>1.2801887107650636</v>
      </c>
      <c r="Q55" s="411">
        <v>2.499834575183804</v>
      </c>
      <c r="AB55" s="384"/>
      <c r="AF55" s="743"/>
      <c r="AG55" s="697"/>
      <c r="AH55" s="743"/>
    </row>
    <row r="56" spans="1:34" s="831" customFormat="1">
      <c r="A56" s="410" t="s">
        <v>542</v>
      </c>
      <c r="B56" s="662">
        <v>8447.5584698134535</v>
      </c>
      <c r="C56" s="662">
        <v>9087.3949696915661</v>
      </c>
      <c r="D56" s="662">
        <v>15744.619223022692</v>
      </c>
      <c r="E56" s="662">
        <v>1760.5792719075573</v>
      </c>
      <c r="F56" s="662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11">
        <v>-7.6178045669280152</v>
      </c>
      <c r="M56" s="411">
        <v>-10.99390730498034</v>
      </c>
      <c r="N56" s="411">
        <v>-2.3082466143770404</v>
      </c>
      <c r="O56" s="411">
        <v>-8.6307665466182044</v>
      </c>
      <c r="P56" s="411">
        <v>-6.3035247257382849</v>
      </c>
      <c r="Q56" s="411">
        <v>-5.2417210634710045</v>
      </c>
      <c r="AB56" s="384"/>
      <c r="AF56" s="763"/>
      <c r="AG56" s="697"/>
      <c r="AH56" s="763"/>
    </row>
    <row r="57" spans="1:34" s="848" customFormat="1">
      <c r="A57" s="410" t="s">
        <v>544</v>
      </c>
      <c r="B57" s="662">
        <v>5397.6806048384642</v>
      </c>
      <c r="C57" s="662">
        <v>5808.9709043220746</v>
      </c>
      <c r="D57" s="662">
        <v>7194.2750184350971</v>
      </c>
      <c r="E57" s="662">
        <v>1379.1361851933334</v>
      </c>
      <c r="F57" s="662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11">
        <v>-38.71116812763988</v>
      </c>
      <c r="M57" s="411">
        <v>-36.184071127010952</v>
      </c>
      <c r="N57" s="411">
        <v>-55.24553494211419</v>
      </c>
      <c r="O57" s="411">
        <v>-28.708269505620947</v>
      </c>
      <c r="P57" s="411">
        <v>-44.93168976153261</v>
      </c>
      <c r="Q57" s="411">
        <v>-43.550294103176078</v>
      </c>
      <c r="AB57" s="384"/>
      <c r="AF57" s="831"/>
      <c r="AG57" s="697"/>
      <c r="AH57" s="831"/>
    </row>
    <row r="58" spans="1:34" s="852" customFormat="1">
      <c r="A58" s="410" t="s">
        <v>551</v>
      </c>
      <c r="B58" s="662">
        <v>7688.611643973697</v>
      </c>
      <c r="C58" s="662">
        <v>7516.7924895279202</v>
      </c>
      <c r="D58" s="662">
        <v>14358.394501936593</v>
      </c>
      <c r="E58" s="662">
        <v>1803.2048226489237</v>
      </c>
      <c r="F58" s="662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11">
        <v>-11.975390750064136</v>
      </c>
      <c r="M58" s="411">
        <v>-15.968713410640561</v>
      </c>
      <c r="N58" s="411">
        <v>-13.619076822600192</v>
      </c>
      <c r="O58" s="411">
        <v>1.6133258710157889</v>
      </c>
      <c r="P58" s="411">
        <v>-13.054445840644775</v>
      </c>
      <c r="Q58" s="411">
        <v>58.578887810130823</v>
      </c>
      <c r="AB58" s="384"/>
      <c r="AF58" s="848"/>
      <c r="AG58" s="697"/>
      <c r="AH58" s="848"/>
    </row>
    <row r="59" spans="1:34" s="404" customFormat="1">
      <c r="A59" s="849" t="s">
        <v>553</v>
      </c>
      <c r="B59" s="824">
        <f>'p16 Jadual 2'!C24/1000</f>
        <v>6873.46949496042</v>
      </c>
      <c r="C59" s="824">
        <f>'p16 Jadual 2'!D24/1000</f>
        <v>9395.4764681493871</v>
      </c>
      <c r="D59" s="824">
        <f>'p16 Jadual 2'!E24/1000</f>
        <v>10967.70516055436</v>
      </c>
      <c r="E59" s="824">
        <f>'p16 Jadual 2'!F24/1000</f>
        <v>2699.4204474423527</v>
      </c>
      <c r="F59" s="824">
        <f>'p16 Jadual 2'!G24/1000</f>
        <v>29936.07157110652</v>
      </c>
      <c r="G59" s="850">
        <f>B59/1000</f>
        <v>6.8734694949604203</v>
      </c>
      <c r="H59" s="850">
        <f>C59/1000</f>
        <v>9.3954764681493863</v>
      </c>
      <c r="I59" s="850">
        <f>D59/1000</f>
        <v>10.96770516055436</v>
      </c>
      <c r="J59" s="850">
        <f>E59/1000</f>
        <v>2.6994204474423529</v>
      </c>
      <c r="K59" s="850">
        <f>F59/1000</f>
        <v>29.93607157110652</v>
      </c>
      <c r="L59" s="411">
        <f>B59/B55*100-100</f>
        <v>-24.185559628536666</v>
      </c>
      <c r="M59" s="411">
        <f>C59/C55*100-100</f>
        <v>1.0294628335586964</v>
      </c>
      <c r="N59" s="411">
        <f>D59/D55*100-100</f>
        <v>-34.659606073052302</v>
      </c>
      <c r="O59" s="411">
        <f>E59/E55*100-100</f>
        <v>47.746986309573714</v>
      </c>
      <c r="P59" s="411">
        <f>F59/F55*100-100</f>
        <v>-19.044568485130199</v>
      </c>
      <c r="Q59" s="411">
        <f>K59/K58*100-100</f>
        <v>-4.5619017732842764</v>
      </c>
      <c r="AB59" s="428"/>
      <c r="AF59" s="852"/>
      <c r="AG59" s="697"/>
      <c r="AH59" s="852"/>
    </row>
    <row r="60" spans="1:34" s="834" customFormat="1">
      <c r="A60" s="661"/>
      <c r="B60" s="662"/>
      <c r="C60" s="662"/>
      <c r="D60" s="662"/>
      <c r="E60" s="662"/>
      <c r="F60" s="662"/>
      <c r="G60" s="406"/>
      <c r="H60" s="406"/>
      <c r="I60" s="406"/>
      <c r="J60" s="406"/>
      <c r="K60" s="406"/>
      <c r="L60" s="767"/>
      <c r="M60" s="767"/>
      <c r="N60" s="767"/>
      <c r="O60" s="767"/>
      <c r="P60" s="767"/>
      <c r="Q60" s="767"/>
      <c r="AB60" s="406"/>
      <c r="AF60" s="404"/>
      <c r="AG60" s="768"/>
      <c r="AH60" s="404"/>
    </row>
    <row r="61" spans="1:34">
      <c r="B61" s="406"/>
      <c r="C61" s="406"/>
      <c r="D61" s="406"/>
      <c r="E61" s="406"/>
      <c r="F61" s="406"/>
      <c r="AF61" s="834"/>
      <c r="AG61" s="839"/>
      <c r="AH61" s="834"/>
    </row>
    <row r="62" spans="1:34">
      <c r="B62" s="406"/>
      <c r="C62" s="406"/>
      <c r="D62" s="406"/>
      <c r="E62" s="406"/>
      <c r="F62" s="406"/>
      <c r="AG62" s="697"/>
    </row>
    <row r="63" spans="1:34">
      <c r="B63" s="386" t="s">
        <v>494</v>
      </c>
      <c r="AG63" s="697"/>
    </row>
    <row r="64" spans="1:34">
      <c r="AG64" s="697"/>
    </row>
    <row r="65" spans="13:33">
      <c r="AG65" s="697"/>
    </row>
    <row r="66" spans="13:33">
      <c r="AG66" s="697"/>
    </row>
    <row r="67" spans="13:33">
      <c r="M67" s="612"/>
      <c r="O67" s="613"/>
    </row>
    <row r="68" spans="13:33">
      <c r="M68" s="612"/>
      <c r="O68" s="613"/>
    </row>
    <row r="69" spans="13:33">
      <c r="M69" s="612"/>
      <c r="O69" s="613"/>
    </row>
    <row r="70" spans="13:33">
      <c r="M70" s="612"/>
      <c r="O70" s="613"/>
    </row>
    <row r="71" spans="13:33">
      <c r="M71" s="445"/>
      <c r="O71" s="613"/>
    </row>
    <row r="72" spans="13:33">
      <c r="M72" s="445"/>
    </row>
    <row r="73" spans="13:33">
      <c r="M73" s="445"/>
    </row>
    <row r="87" spans="17:19">
      <c r="R87" t="s">
        <v>485</v>
      </c>
      <c r="S87" t="s">
        <v>486</v>
      </c>
    </row>
    <row r="88" spans="17:19">
      <c r="Q88" s="384" t="s">
        <v>174</v>
      </c>
      <c r="R88">
        <v>-8.1</v>
      </c>
      <c r="S88">
        <v>19.100000000000001</v>
      </c>
    </row>
    <row r="89" spans="17:19">
      <c r="Q89" s="384">
        <v>43009</v>
      </c>
      <c r="R89">
        <v>2.2999999999999998</v>
      </c>
      <c r="S89">
        <v>18.5</v>
      </c>
    </row>
    <row r="90" spans="17:19">
      <c r="Q90" s="384">
        <v>43010</v>
      </c>
      <c r="R90">
        <v>0.2</v>
      </c>
      <c r="S90">
        <v>14.6</v>
      </c>
    </row>
    <row r="91" spans="17:19">
      <c r="Q91" s="384">
        <v>43011</v>
      </c>
      <c r="R91">
        <v>11.9</v>
      </c>
      <c r="S91">
        <v>16.100000000000001</v>
      </c>
    </row>
    <row r="92" spans="17:19">
      <c r="Q92" s="384">
        <v>43012</v>
      </c>
      <c r="R92">
        <v>8.8000000000000007</v>
      </c>
      <c r="S92">
        <v>8</v>
      </c>
    </row>
    <row r="93" spans="17:19">
      <c r="Q93" s="384">
        <v>43040</v>
      </c>
      <c r="R93">
        <v>-6</v>
      </c>
      <c r="S93">
        <v>5.9</v>
      </c>
    </row>
    <row r="94" spans="17:19">
      <c r="Q94" s="384">
        <v>43041</v>
      </c>
      <c r="R94">
        <v>7.7</v>
      </c>
      <c r="S94">
        <v>9.5</v>
      </c>
    </row>
    <row r="95" spans="17:19">
      <c r="Q95" s="384">
        <v>43042</v>
      </c>
      <c r="R95">
        <v>12.9</v>
      </c>
      <c r="S95">
        <v>13.6</v>
      </c>
    </row>
    <row r="96" spans="17:19">
      <c r="Q96" s="384">
        <v>43043</v>
      </c>
      <c r="R96">
        <v>14.2</v>
      </c>
      <c r="S96">
        <v>22.2</v>
      </c>
    </row>
    <row r="97" spans="17:19">
      <c r="Q97" s="384">
        <v>43070</v>
      </c>
      <c r="R97">
        <v>35.299999999999997</v>
      </c>
      <c r="S97">
        <v>27.4</v>
      </c>
    </row>
    <row r="98" spans="17:19">
      <c r="Q98" s="384">
        <v>43071</v>
      </c>
      <c r="R98">
        <v>27.2</v>
      </c>
      <c r="S98">
        <v>22</v>
      </c>
    </row>
    <row r="99" spans="17:19">
      <c r="Q99" s="384">
        <v>43072</v>
      </c>
      <c r="R99">
        <v>25.6</v>
      </c>
      <c r="S99">
        <v>19.8</v>
      </c>
    </row>
    <row r="100" spans="17:19">
      <c r="Q100" s="384">
        <v>43073</v>
      </c>
      <c r="R100">
        <v>16.3</v>
      </c>
      <c r="S100">
        <v>14.8</v>
      </c>
    </row>
    <row r="101" spans="17:19">
      <c r="Q101" s="384">
        <v>41275</v>
      </c>
      <c r="R101">
        <v>11.6</v>
      </c>
      <c r="S101">
        <v>11.6</v>
      </c>
    </row>
    <row r="102" spans="17:19">
      <c r="Q102" s="384">
        <v>41306</v>
      </c>
      <c r="R102">
        <v>12</v>
      </c>
      <c r="S102">
        <v>12.4</v>
      </c>
    </row>
    <row r="103" spans="17:19">
      <c r="Q103" s="384">
        <v>41334</v>
      </c>
      <c r="R103">
        <v>11.3</v>
      </c>
      <c r="S103">
        <v>11.9</v>
      </c>
    </row>
    <row r="104" spans="17:19">
      <c r="Q104" s="384">
        <v>41365</v>
      </c>
      <c r="R104">
        <v>21.1</v>
      </c>
      <c r="S104">
        <v>21.4</v>
      </c>
    </row>
    <row r="105" spans="17:19">
      <c r="Q105" s="384">
        <v>41640</v>
      </c>
      <c r="R105">
        <v>10.8</v>
      </c>
      <c r="S105">
        <v>12.1</v>
      </c>
    </row>
    <row r="106" spans="17:19">
      <c r="Q106" s="384">
        <v>41671</v>
      </c>
      <c r="R106">
        <v>10.7</v>
      </c>
      <c r="S106">
        <v>12</v>
      </c>
    </row>
    <row r="107" spans="17:19">
      <c r="Q107" s="384">
        <v>41699</v>
      </c>
      <c r="R107">
        <v>9.6999999999999993</v>
      </c>
      <c r="S107">
        <v>11.3</v>
      </c>
    </row>
    <row r="108" spans="17:19">
      <c r="Q108" s="384">
        <v>41730</v>
      </c>
      <c r="R108">
        <v>15.1</v>
      </c>
      <c r="S108">
        <v>12.9</v>
      </c>
    </row>
    <row r="109" spans="17:19">
      <c r="Q109" s="384">
        <v>42005</v>
      </c>
      <c r="R109">
        <v>8.1999999999999993</v>
      </c>
      <c r="S109">
        <v>8.6999999999999993</v>
      </c>
    </row>
    <row r="110" spans="17:19">
      <c r="Q110" s="384">
        <v>42036</v>
      </c>
      <c r="R110">
        <v>14</v>
      </c>
      <c r="S110">
        <v>12.9</v>
      </c>
    </row>
    <row r="111" spans="17:19">
      <c r="Q111" s="384">
        <v>42064</v>
      </c>
      <c r="R111">
        <v>11.2</v>
      </c>
      <c r="S111">
        <v>10.5</v>
      </c>
    </row>
    <row r="112" spans="17:19">
      <c r="Q112" s="384">
        <v>42095</v>
      </c>
      <c r="R112">
        <v>11.1</v>
      </c>
      <c r="S112">
        <v>11.3</v>
      </c>
    </row>
    <row r="113" spans="17:19">
      <c r="Q113" s="384">
        <v>42370</v>
      </c>
      <c r="R113">
        <v>11.7</v>
      </c>
      <c r="S113">
        <v>11.9</v>
      </c>
    </row>
    <row r="114" spans="17:19">
      <c r="Q114" s="384">
        <v>42401</v>
      </c>
      <c r="R114">
        <v>10.7</v>
      </c>
      <c r="S114">
        <v>10.9</v>
      </c>
    </row>
    <row r="115" spans="17:19">
      <c r="Q115" s="384">
        <v>42430</v>
      </c>
      <c r="R115">
        <v>8.1</v>
      </c>
      <c r="S115">
        <v>7.8</v>
      </c>
    </row>
    <row r="116" spans="17:19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16"/>
  <sheetViews>
    <sheetView topLeftCell="T7" zoomScale="80" zoomScaleNormal="80" zoomScalePageLayoutView="70" workbookViewId="0">
      <selection activeCell="BG27" sqref="BG27"/>
    </sheetView>
  </sheetViews>
  <sheetFormatPr defaultColWidth="8.85546875" defaultRowHeight="15"/>
  <cols>
    <col min="1" max="1" width="7.42578125" style="398" customWidth="1"/>
    <col min="2" max="9" width="11.85546875" style="384" customWidth="1"/>
    <col min="10" max="10" width="13.28515625" style="384" customWidth="1"/>
    <col min="11" max="11" width="13.140625" style="861" customWidth="1"/>
    <col min="12" max="12" width="3.28515625" style="861" customWidth="1"/>
    <col min="13" max="13" width="7.85546875" style="865" customWidth="1"/>
    <col min="14" max="23" width="13.140625" style="861" customWidth="1"/>
    <col min="24" max="24" width="10.7109375" style="861" customWidth="1"/>
    <col min="25" max="25" width="5.5703125" style="861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61" customWidth="1"/>
    <col min="33" max="33" width="14.85546875" style="861" bestFit="1" customWidth="1"/>
    <col min="34" max="36" width="8.85546875" style="861" customWidth="1"/>
    <col min="37" max="46" width="8.85546875" style="861"/>
    <col min="47" max="47" width="14" style="861" bestFit="1" customWidth="1"/>
    <col min="48" max="16384" width="8.85546875" style="861"/>
  </cols>
  <sheetData>
    <row r="1" spans="1:33">
      <c r="B1" s="432" t="s">
        <v>206</v>
      </c>
      <c r="C1" s="432"/>
      <c r="D1" s="432"/>
      <c r="E1" s="432"/>
      <c r="F1" s="432"/>
      <c r="G1" s="432"/>
      <c r="H1" s="432"/>
      <c r="I1" s="432"/>
      <c r="J1" s="432"/>
      <c r="N1" s="863"/>
      <c r="O1" s="863"/>
      <c r="P1" s="864" t="s">
        <v>557</v>
      </c>
      <c r="Q1" s="863"/>
      <c r="R1" s="863"/>
      <c r="S1" s="863"/>
      <c r="T1" s="863"/>
      <c r="U1" s="864" t="s">
        <v>557</v>
      </c>
      <c r="V1" s="863"/>
      <c r="W1" s="863"/>
      <c r="Z1" s="433" t="s">
        <v>423</v>
      </c>
      <c r="AA1" s="433"/>
      <c r="AB1" s="433"/>
      <c r="AC1" s="433"/>
      <c r="AD1" s="433"/>
      <c r="AE1" s="433"/>
    </row>
    <row r="2" spans="1:33" ht="53.25" customHeight="1">
      <c r="A2" s="429" t="s">
        <v>169</v>
      </c>
      <c r="B2" s="405" t="s">
        <v>325</v>
      </c>
      <c r="C2" s="405" t="s">
        <v>326</v>
      </c>
      <c r="D2" s="405" t="s">
        <v>324</v>
      </c>
      <c r="E2" s="405" t="s">
        <v>433</v>
      </c>
      <c r="F2" s="405" t="s">
        <v>428</v>
      </c>
      <c r="G2" s="405" t="s">
        <v>325</v>
      </c>
      <c r="H2" s="405" t="s">
        <v>326</v>
      </c>
      <c r="I2" s="405" t="s">
        <v>324</v>
      </c>
      <c r="J2" s="405" t="s">
        <v>433</v>
      </c>
      <c r="K2" s="862" t="s">
        <v>191</v>
      </c>
      <c r="L2" s="862"/>
      <c r="M2" s="866" t="s">
        <v>141</v>
      </c>
      <c r="N2" s="405" t="s">
        <v>325</v>
      </c>
      <c r="O2" s="405" t="s">
        <v>326</v>
      </c>
      <c r="P2" s="405" t="s">
        <v>324</v>
      </c>
      <c r="Q2" s="405" t="s">
        <v>433</v>
      </c>
      <c r="R2" s="862" t="s">
        <v>191</v>
      </c>
      <c r="S2" s="405" t="s">
        <v>325</v>
      </c>
      <c r="T2" s="405" t="s">
        <v>326</v>
      </c>
      <c r="U2" s="405" t="s">
        <v>324</v>
      </c>
      <c r="V2" s="405" t="s">
        <v>433</v>
      </c>
      <c r="W2" s="862" t="s">
        <v>191</v>
      </c>
      <c r="X2" s="611" t="s">
        <v>432</v>
      </c>
      <c r="Y2" s="611"/>
      <c r="Z2" s="611" t="s">
        <v>325</v>
      </c>
      <c r="AA2" s="611" t="s">
        <v>326</v>
      </c>
      <c r="AB2" s="611" t="s">
        <v>324</v>
      </c>
      <c r="AC2" s="611" t="s">
        <v>433</v>
      </c>
      <c r="AD2" s="611" t="s">
        <v>432</v>
      </c>
      <c r="AE2" s="611" t="s">
        <v>487</v>
      </c>
    </row>
    <row r="3" spans="1:33" s="397" customFormat="1" ht="60">
      <c r="A3" s="399" t="s">
        <v>196</v>
      </c>
      <c r="B3" s="400" t="s">
        <v>398</v>
      </c>
      <c r="C3" s="400" t="s">
        <v>399</v>
      </c>
      <c r="D3" s="400" t="s">
        <v>400</v>
      </c>
      <c r="E3" s="400" t="s">
        <v>434</v>
      </c>
      <c r="F3" s="400" t="s">
        <v>429</v>
      </c>
      <c r="G3" s="400" t="s">
        <v>398</v>
      </c>
      <c r="H3" s="400" t="s">
        <v>399</v>
      </c>
      <c r="I3" s="400" t="s">
        <v>400</v>
      </c>
      <c r="J3" s="400" t="s">
        <v>434</v>
      </c>
      <c r="K3" s="400" t="s">
        <v>205</v>
      </c>
      <c r="L3" s="400"/>
      <c r="M3" s="867" t="s">
        <v>136</v>
      </c>
      <c r="N3" s="400" t="s">
        <v>398</v>
      </c>
      <c r="O3" s="400" t="s">
        <v>399</v>
      </c>
      <c r="P3" s="400" t="s">
        <v>400</v>
      </c>
      <c r="Q3" s="400" t="s">
        <v>434</v>
      </c>
      <c r="R3" s="400" t="s">
        <v>205</v>
      </c>
      <c r="S3" s="400" t="s">
        <v>398</v>
      </c>
      <c r="T3" s="400" t="s">
        <v>399</v>
      </c>
      <c r="U3" s="400" t="s">
        <v>400</v>
      </c>
      <c r="V3" s="400" t="s">
        <v>434</v>
      </c>
      <c r="W3" s="400" t="s">
        <v>205</v>
      </c>
      <c r="X3" s="400" t="s">
        <v>430</v>
      </c>
      <c r="Y3" s="400"/>
      <c r="Z3" s="400" t="s">
        <v>398</v>
      </c>
      <c r="AA3" s="400" t="s">
        <v>399</v>
      </c>
      <c r="AB3" s="400" t="s">
        <v>400</v>
      </c>
      <c r="AC3" s="400" t="s">
        <v>434</v>
      </c>
      <c r="AD3" s="400" t="s">
        <v>430</v>
      </c>
      <c r="AE3" s="400" t="s">
        <v>473</v>
      </c>
      <c r="AF3" s="397" t="s">
        <v>478</v>
      </c>
    </row>
    <row r="4" spans="1:33">
      <c r="A4" s="398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11"/>
    </row>
    <row r="5" spans="1:33">
      <c r="A5" s="398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11">
        <f t="shared" ref="AE5:AE42" si="5">(F5-F4)/F4*100</f>
        <v>11.393491996503551</v>
      </c>
    </row>
    <row r="6" spans="1:33">
      <c r="A6" s="398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11">
        <f t="shared" si="5"/>
        <v>7.0566300610274846</v>
      </c>
      <c r="AG6" s="386" t="s">
        <v>493</v>
      </c>
    </row>
    <row r="7" spans="1:33">
      <c r="A7" s="398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11">
        <f t="shared" si="5"/>
        <v>-4.5557764661911637</v>
      </c>
    </row>
    <row r="8" spans="1:33">
      <c r="A8" s="398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65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11">
        <f t="shared" si="5"/>
        <v>-3.0504020960622347</v>
      </c>
    </row>
    <row r="9" spans="1:33">
      <c r="A9" s="398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65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11">
        <f t="shared" si="5"/>
        <v>-0.21430130705720082</v>
      </c>
    </row>
    <row r="10" spans="1:33">
      <c r="A10" s="398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65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11">
        <f t="shared" si="5"/>
        <v>17.366878824967529</v>
      </c>
    </row>
    <row r="11" spans="1:33">
      <c r="A11" s="398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65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11">
        <f t="shared" si="5"/>
        <v>7.415055203050704</v>
      </c>
    </row>
    <row r="12" spans="1:33">
      <c r="A12" s="398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65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11">
        <f t="shared" si="5"/>
        <v>-6.2775232839892334</v>
      </c>
    </row>
    <row r="13" spans="1:33">
      <c r="A13" s="398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65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11">
        <f t="shared" si="5"/>
        <v>0.67602369302086018</v>
      </c>
    </row>
    <row r="14" spans="1:33">
      <c r="A14" s="398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65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11">
        <f t="shared" si="5"/>
        <v>-4.9370083775660296</v>
      </c>
    </row>
    <row r="15" spans="1:33">
      <c r="A15" s="398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65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11">
        <f t="shared" si="5"/>
        <v>-5.940127817019845</v>
      </c>
    </row>
    <row r="16" spans="1:33">
      <c r="A16" s="398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65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11">
        <f t="shared" si="5"/>
        <v>2.0628462416772297</v>
      </c>
      <c r="AF16" s="861">
        <v>19.100000000000001</v>
      </c>
    </row>
    <row r="17" spans="1:32">
      <c r="A17" s="398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65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11">
        <f t="shared" si="5"/>
        <v>12.064055254533704</v>
      </c>
      <c r="AF17" s="861">
        <v>18.5</v>
      </c>
    </row>
    <row r="18" spans="1:32">
      <c r="A18" s="398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65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11">
        <f t="shared" si="5"/>
        <v>-6.8957871879831645</v>
      </c>
      <c r="AF18" s="861">
        <v>14.6</v>
      </c>
    </row>
    <row r="19" spans="1:32">
      <c r="A19" s="398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65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11">
        <f t="shared" si="5"/>
        <v>5.0493603047498832</v>
      </c>
      <c r="AF19" s="861">
        <v>16.100000000000001</v>
      </c>
    </row>
    <row r="20" spans="1:32">
      <c r="A20" s="398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65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11">
        <f t="shared" si="5"/>
        <v>-0.77749034850264243</v>
      </c>
      <c r="AF20" s="861">
        <v>8</v>
      </c>
    </row>
    <row r="21" spans="1:32">
      <c r="A21" s="398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65">
        <v>2020</v>
      </c>
      <c r="N21" s="384">
        <f>SUM(B56:B59)</f>
        <v>28407.320213586034</v>
      </c>
      <c r="O21" s="384">
        <f>SUM(C56:C59)</f>
        <v>31808.63483169095</v>
      </c>
      <c r="P21" s="384">
        <f>SUM(D56:D59)</f>
        <v>48264.993903948744</v>
      </c>
      <c r="Q21" s="384">
        <f>SUM(E56:E59)</f>
        <v>7642.3407271921678</v>
      </c>
      <c r="R21" s="384">
        <f>SUM(F56:F59)</f>
        <v>116123.28967641789</v>
      </c>
      <c r="S21" s="384">
        <f t="shared" si="7"/>
        <v>28.407320213586033</v>
      </c>
      <c r="T21" s="384">
        <f t="shared" si="8"/>
        <v>31.808634831690949</v>
      </c>
      <c r="U21" s="384">
        <f t="shared" si="9"/>
        <v>48.264993903948742</v>
      </c>
      <c r="V21" s="384">
        <f t="shared" si="10"/>
        <v>7.6423407271921677</v>
      </c>
      <c r="W21" s="384">
        <f>R21/1000</f>
        <v>116.12328967641788</v>
      </c>
      <c r="X21" s="384">
        <f t="shared" si="12"/>
        <v>-20.665485873457996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11">
        <f t="shared" si="5"/>
        <v>-3.0883806940189253</v>
      </c>
      <c r="AF21" s="861">
        <v>5.9</v>
      </c>
    </row>
    <row r="22" spans="1:32">
      <c r="A22" s="398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11">
        <f t="shared" si="5"/>
        <v>6.6293533867137464</v>
      </c>
      <c r="AF22" s="861">
        <v>9.5</v>
      </c>
    </row>
    <row r="23" spans="1:32">
      <c r="A23" s="398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11">
        <f t="shared" si="5"/>
        <v>10.126003716048897</v>
      </c>
      <c r="AF23" s="861">
        <v>13.6</v>
      </c>
    </row>
    <row r="24" spans="1:32">
      <c r="A24" s="398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11">
        <f t="shared" si="5"/>
        <v>0.36671008440468839</v>
      </c>
      <c r="AF24" s="861">
        <v>22.2</v>
      </c>
    </row>
    <row r="25" spans="1:32">
      <c r="A25" s="398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11">
        <f t="shared" si="5"/>
        <v>14.797262758524358</v>
      </c>
      <c r="AF25" s="861">
        <v>27.4</v>
      </c>
    </row>
    <row r="26" spans="1:32">
      <c r="A26" s="398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11">
        <f t="shared" si="5"/>
        <v>0.25788814341943156</v>
      </c>
      <c r="AF26" s="861">
        <v>22</v>
      </c>
    </row>
    <row r="27" spans="1:32">
      <c r="A27" s="398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11">
        <f t="shared" si="5"/>
        <v>8.771176455567792</v>
      </c>
      <c r="AF27" s="861">
        <v>19.8</v>
      </c>
    </row>
    <row r="28" spans="1:32">
      <c r="A28" s="398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11">
        <f t="shared" si="5"/>
        <v>-7.1062107599670412</v>
      </c>
      <c r="AF28" s="861">
        <v>14.8</v>
      </c>
    </row>
    <row r="29" spans="1:32">
      <c r="A29" s="398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11">
        <f t="shared" si="5"/>
        <v>10.205047180040177</v>
      </c>
      <c r="AF29" s="861">
        <v>11.6</v>
      </c>
    </row>
    <row r="30" spans="1:32">
      <c r="A30" s="398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11">
        <f t="shared" si="5"/>
        <v>0.59042436585351443</v>
      </c>
      <c r="AF30" s="861">
        <v>12.4</v>
      </c>
    </row>
    <row r="31" spans="1:32">
      <c r="A31" s="398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11">
        <f t="shared" si="5"/>
        <v>8.0551573910734344</v>
      </c>
      <c r="AF31" s="861">
        <v>11.9</v>
      </c>
    </row>
    <row r="32" spans="1:32" s="834" customFormat="1">
      <c r="A32" s="833" t="s">
        <v>407</v>
      </c>
      <c r="B32" s="406">
        <v>7201.8258490000007</v>
      </c>
      <c r="C32" s="406">
        <v>8052.350512</v>
      </c>
      <c r="D32" s="406">
        <v>8399.454792999999</v>
      </c>
      <c r="E32" s="406">
        <v>1319.7078819999999</v>
      </c>
      <c r="F32" s="406">
        <v>24973.339036000001</v>
      </c>
      <c r="G32" s="406">
        <f t="shared" si="0"/>
        <v>7.2018258490000004</v>
      </c>
      <c r="H32" s="406">
        <f t="shared" si="1"/>
        <v>8.0523505120000003</v>
      </c>
      <c r="I32" s="406">
        <f t="shared" si="2"/>
        <v>8.3994547929999985</v>
      </c>
      <c r="J32" s="406">
        <f t="shared" si="3"/>
        <v>1.3197078819999999</v>
      </c>
      <c r="K32" s="406">
        <f t="shared" si="4"/>
        <v>24.973339036000002</v>
      </c>
      <c r="L32" s="406"/>
      <c r="M32" s="868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>
        <f t="shared" si="13"/>
        <v>33.055058221916703</v>
      </c>
      <c r="AA32" s="406">
        <f t="shared" si="14"/>
        <v>19.934735868848865</v>
      </c>
      <c r="AB32" s="406">
        <f t="shared" si="15"/>
        <v>10.47553325003287</v>
      </c>
      <c r="AC32" s="406">
        <f t="shared" si="16"/>
        <v>49.248172837103546</v>
      </c>
      <c r="AD32" s="406">
        <v>21.1</v>
      </c>
      <c r="AE32" s="411">
        <f t="shared" si="5"/>
        <v>1.137902921611724</v>
      </c>
      <c r="AF32" s="834">
        <v>21.4</v>
      </c>
    </row>
    <row r="33" spans="1:59">
      <c r="A33" s="398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11">
        <f t="shared" si="5"/>
        <v>0.79875968412731735</v>
      </c>
      <c r="AF33" s="861">
        <v>12.1</v>
      </c>
    </row>
    <row r="34" spans="1:59">
      <c r="A34" s="398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11">
        <f t="shared" si="5"/>
        <v>0.50781936355470236</v>
      </c>
      <c r="AF34" s="384">
        <v>12</v>
      </c>
      <c r="AU34" s="861" t="s">
        <v>191</v>
      </c>
      <c r="AV34" s="861" t="s">
        <v>513</v>
      </c>
      <c r="BB34" s="861" t="s">
        <v>514</v>
      </c>
      <c r="BC34" s="861" t="s">
        <v>515</v>
      </c>
      <c r="BD34" s="861" t="s">
        <v>106</v>
      </c>
      <c r="BE34" s="861" t="s">
        <v>516</v>
      </c>
      <c r="BF34" s="861" t="s">
        <v>517</v>
      </c>
    </row>
    <row r="35" spans="1:59">
      <c r="A35" s="398" t="s">
        <v>403</v>
      </c>
      <c r="B35" s="384">
        <v>8059.2468410000001</v>
      </c>
      <c r="C35" s="406">
        <v>9381.9320070000012</v>
      </c>
      <c r="D35" s="406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11">
        <f t="shared" si="5"/>
        <v>7.1095471078233761</v>
      </c>
      <c r="AF35" s="861">
        <v>11.3</v>
      </c>
      <c r="AU35" s="861" t="s">
        <v>205</v>
      </c>
      <c r="AV35" s="861" t="s">
        <v>521</v>
      </c>
      <c r="BA35" s="861">
        <v>2017</v>
      </c>
      <c r="BB35" s="861">
        <v>39.317047937849999</v>
      </c>
      <c r="BC35" s="861">
        <v>41.551659773960012</v>
      </c>
      <c r="BD35" s="861">
        <v>51.086839770190004</v>
      </c>
      <c r="BE35" s="861">
        <v>6.4959559179399999</v>
      </c>
      <c r="BF35" s="861">
        <v>138.45150339994001</v>
      </c>
      <c r="BG35" s="861" t="s">
        <v>518</v>
      </c>
    </row>
    <row r="36" spans="1:59">
      <c r="A36" s="398" t="s">
        <v>410</v>
      </c>
      <c r="B36" s="384">
        <v>8606.1646739843745</v>
      </c>
      <c r="C36" s="406">
        <v>10006.007680101564</v>
      </c>
      <c r="D36" s="406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11">
        <f t="shared" si="5"/>
        <v>6.0568986080694156</v>
      </c>
      <c r="AF36" s="861">
        <v>12.9</v>
      </c>
      <c r="AT36" s="439">
        <v>2013</v>
      </c>
      <c r="AU36" s="691">
        <v>90.874903932591522</v>
      </c>
      <c r="AV36" s="691">
        <v>12.6543740719148</v>
      </c>
      <c r="BA36" s="861">
        <v>2018</v>
      </c>
      <c r="BB36" s="861">
        <v>36.591978397916009</v>
      </c>
      <c r="BC36" s="861">
        <v>41.200874301214007</v>
      </c>
      <c r="BD36" s="861">
        <v>60.592803628817101</v>
      </c>
      <c r="BE36" s="861">
        <v>7.1615043673500001</v>
      </c>
      <c r="BF36" s="861">
        <v>145.54716069529712</v>
      </c>
      <c r="BG36" s="861" t="s">
        <v>518</v>
      </c>
    </row>
    <row r="37" spans="1:59">
      <c r="A37" s="398" t="s">
        <v>414</v>
      </c>
      <c r="B37" s="384">
        <v>8253.3298640000012</v>
      </c>
      <c r="C37" s="406">
        <v>9417.8950780000014</v>
      </c>
      <c r="D37" s="406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11">
        <f t="shared" si="5"/>
        <v>-5.2248211930648516</v>
      </c>
      <c r="AF37" s="384">
        <v>8.6999999999999993</v>
      </c>
      <c r="AP37" s="384"/>
      <c r="AT37" s="439">
        <v>2014</v>
      </c>
      <c r="AU37" s="691">
        <v>102.54621293800001</v>
      </c>
      <c r="AV37" s="691">
        <v>12.843269704104387</v>
      </c>
      <c r="BA37" s="861">
        <v>2019</v>
      </c>
      <c r="BB37" s="861">
        <f>'p23 Jadual 7'!C11/1000</f>
        <v>35.751888116740005</v>
      </c>
      <c r="BC37" s="861">
        <f>'p23 Jadual 7'!F11/1000</f>
        <v>37.557524479095001</v>
      </c>
      <c r="BD37" s="861">
        <f>'p23 Jadual 7'!I11/1000</f>
        <v>65.599291180251299</v>
      </c>
      <c r="BE37" s="861">
        <f>'p23 Jadual 7'!L11/1000</f>
        <v>7.4630121850100002</v>
      </c>
      <c r="BF37" s="861">
        <f>SUM(BB37:BE37)</f>
        <v>146.3717159610963</v>
      </c>
      <c r="BG37" s="861" t="s">
        <v>518</v>
      </c>
    </row>
    <row r="38" spans="1:59">
      <c r="A38" s="398" t="s">
        <v>420</v>
      </c>
      <c r="B38" s="384">
        <v>8227.0234340000006</v>
      </c>
      <c r="C38" s="406">
        <v>9936.7297499999986</v>
      </c>
      <c r="D38" s="406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11">
        <f t="shared" si="5"/>
        <v>5.8555941551669308</v>
      </c>
      <c r="AF38" s="384">
        <v>12.9</v>
      </c>
      <c r="AP38" s="384"/>
      <c r="AT38" s="439" t="s">
        <v>509</v>
      </c>
      <c r="AU38" s="691">
        <v>114.94302279499999</v>
      </c>
      <c r="AV38" s="691">
        <v>12.088998220241606</v>
      </c>
      <c r="BA38" s="861">
        <v>2020</v>
      </c>
      <c r="BB38" s="861">
        <f>'p23 Jadual 7'!C9/1000</f>
        <v>26.844940832538487</v>
      </c>
      <c r="BC38" s="861">
        <f>'p23 Jadual 7'!F9/1000</f>
        <v>31.390856000719097</v>
      </c>
      <c r="BD38" s="861">
        <f>'p23 Jadual 7'!I9/1000</f>
        <v>43.829576209647712</v>
      </c>
      <c r="BE38" s="861">
        <f>'p23 Jadual 7'!L9/1000</f>
        <v>9.9169866380429958</v>
      </c>
      <c r="BF38" s="861">
        <f>SUM(BB38:BE38)</f>
        <v>111.98235968094829</v>
      </c>
      <c r="BG38" s="861" t="s">
        <v>518</v>
      </c>
    </row>
    <row r="39" spans="1:59">
      <c r="A39" s="398" t="s">
        <v>422</v>
      </c>
      <c r="B39" s="384">
        <v>8759.7198079999998</v>
      </c>
      <c r="C39" s="406">
        <v>9719.1007489999993</v>
      </c>
      <c r="D39" s="406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11">
        <f t="shared" si="5"/>
        <v>4.4904607149060372</v>
      </c>
      <c r="AF39" s="384">
        <v>10.5</v>
      </c>
      <c r="AP39" s="384"/>
      <c r="AT39" s="439" t="s">
        <v>510</v>
      </c>
      <c r="AU39" s="691">
        <v>126.83800451399999</v>
      </c>
      <c r="AV39" s="691">
        <v>10.348589614016504</v>
      </c>
      <c r="AX39" s="860"/>
    </row>
    <row r="40" spans="1:59">
      <c r="A40" s="398" t="s">
        <v>431</v>
      </c>
      <c r="B40" s="384">
        <v>9330.9213850000015</v>
      </c>
      <c r="C40" s="406">
        <v>10381.712377999998</v>
      </c>
      <c r="D40" s="406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11">
        <f t="shared" si="5"/>
        <v>6.0149216999607491</v>
      </c>
      <c r="AF40" s="384">
        <v>11.3</v>
      </c>
      <c r="AP40" s="384"/>
      <c r="AT40" s="439" t="s">
        <v>511</v>
      </c>
      <c r="AU40" s="691">
        <v>138.45150339994001</v>
      </c>
      <c r="AV40" s="691">
        <v>9.1561665058031991</v>
      </c>
      <c r="BA40" s="861">
        <v>2017</v>
      </c>
      <c r="BB40" s="861">
        <v>28.397703869113087</v>
      </c>
      <c r="BC40" s="861">
        <v>30.011707170799863</v>
      </c>
      <c r="BD40" s="861">
        <v>36.898725196661275</v>
      </c>
      <c r="BE40" s="861">
        <v>4.6918637634257827</v>
      </c>
      <c r="BF40" s="861">
        <v>100</v>
      </c>
      <c r="BG40" s="861" t="s">
        <v>519</v>
      </c>
    </row>
    <row r="41" spans="1:59">
      <c r="A41" s="398" t="s">
        <v>436</v>
      </c>
      <c r="B41" s="384">
        <v>9282.8715896484373</v>
      </c>
      <c r="C41" s="406">
        <v>9615.4293513046923</v>
      </c>
      <c r="D41" s="406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11">
        <f t="shared" si="5"/>
        <v>-4.7396411709040231</v>
      </c>
      <c r="AF41" s="384">
        <v>11.9</v>
      </c>
      <c r="AP41" s="384"/>
      <c r="AT41" s="439" t="s">
        <v>512</v>
      </c>
      <c r="AU41" s="691">
        <v>145.54716069529712</v>
      </c>
      <c r="AV41" s="691">
        <v>5.1250128175640981</v>
      </c>
      <c r="BA41" s="861">
        <v>2018</v>
      </c>
      <c r="BB41" s="861">
        <v>25.14097713971988</v>
      </c>
      <c r="BC41" s="861">
        <v>28.307576804928548</v>
      </c>
      <c r="BD41" s="861">
        <v>41.631044768827948</v>
      </c>
      <c r="BE41" s="861">
        <v>4.92040128652362</v>
      </c>
      <c r="BF41" s="861">
        <v>100</v>
      </c>
      <c r="BG41" s="861" t="s">
        <v>519</v>
      </c>
    </row>
    <row r="42" spans="1:59">
      <c r="A42" s="398" t="s">
        <v>457</v>
      </c>
      <c r="B42" s="384">
        <v>9578.7653620000001</v>
      </c>
      <c r="C42" s="406">
        <v>9800.7456820000007</v>
      </c>
      <c r="D42" s="406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11">
        <f t="shared" si="5"/>
        <v>4.8729939602343348</v>
      </c>
      <c r="AF42" s="384">
        <v>10.9</v>
      </c>
      <c r="AP42" s="384"/>
      <c r="AT42" s="439" t="s">
        <v>540</v>
      </c>
      <c r="AU42" s="691">
        <v>146.37171596109627</v>
      </c>
      <c r="AV42" s="691">
        <f>AU42/AU41*100-100</f>
        <v>0.56652102442957641</v>
      </c>
      <c r="BA42" s="861">
        <v>2019</v>
      </c>
      <c r="BB42" s="861">
        <f>BB37/$BF$37*100</f>
        <v>24.425407519470767</v>
      </c>
      <c r="BC42" s="861">
        <f>BC37/$BF$37*100</f>
        <v>25.659004017604946</v>
      </c>
      <c r="BD42" s="861">
        <f>BD37/$BF$37*100</f>
        <v>44.816917496332927</v>
      </c>
      <c r="BE42" s="861">
        <f>BE37/$BF$37*100</f>
        <v>5.0986709665913672</v>
      </c>
      <c r="BF42" s="861">
        <f>SUM(BB42:BE42)</f>
        <v>100.00000000000001</v>
      </c>
      <c r="BG42" s="861" t="s">
        <v>519</v>
      </c>
    </row>
    <row r="43" spans="1:59">
      <c r="A43" s="398" t="s">
        <v>459</v>
      </c>
      <c r="B43" s="384">
        <v>9614.8099970000021</v>
      </c>
      <c r="C43" s="406">
        <v>9963.9128490000003</v>
      </c>
      <c r="D43" s="406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11">
        <v>2.0356480760671856</v>
      </c>
      <c r="AF43" s="384">
        <v>7.8</v>
      </c>
      <c r="AP43" s="384"/>
      <c r="AT43" s="439" t="s">
        <v>556</v>
      </c>
      <c r="AU43" s="691" t="e">
        <f>#REF!/1000</f>
        <v>#REF!</v>
      </c>
      <c r="AV43" s="411" t="e">
        <f>(AU43-AU42)/AU42*100</f>
        <v>#REF!</v>
      </c>
      <c r="BA43" s="861">
        <v>2020</v>
      </c>
      <c r="BB43" s="861">
        <f>BB38/$BF$38*100</f>
        <v>23.972472904681659</v>
      </c>
      <c r="BC43" s="861">
        <f>BC38/$BF$38*100</f>
        <v>28.03196511500165</v>
      </c>
      <c r="BD43" s="861">
        <f>BD38/$BF$38*100</f>
        <v>39.139714803763411</v>
      </c>
      <c r="BE43" s="861">
        <f>BE38/$BF$38*100</f>
        <v>8.8558471765532776</v>
      </c>
      <c r="BF43" s="861">
        <f>SUM(BB43:BE43)</f>
        <v>100</v>
      </c>
      <c r="BG43" s="861" t="s">
        <v>519</v>
      </c>
    </row>
    <row r="44" spans="1:59">
      <c r="A44" s="398" t="s">
        <v>484</v>
      </c>
      <c r="B44" s="384">
        <v>10220.469331</v>
      </c>
      <c r="C44" s="406">
        <v>10817.062790999998</v>
      </c>
      <c r="D44" s="406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11">
        <v>7.6594870314556376</v>
      </c>
      <c r="AF44" s="384"/>
      <c r="AP44" s="384"/>
    </row>
    <row r="45" spans="1:59">
      <c r="A45" s="398" t="s">
        <v>489</v>
      </c>
      <c r="B45" s="384">
        <v>9639.3723020000016</v>
      </c>
      <c r="C45" s="406">
        <v>10545.51377</v>
      </c>
      <c r="D45" s="406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11">
        <v>-3.5043023498726256</v>
      </c>
      <c r="AF45" s="384"/>
      <c r="AP45" s="384"/>
      <c r="BA45" s="861">
        <v>2017</v>
      </c>
      <c r="BB45" s="861">
        <v>3.9930830162869597</v>
      </c>
      <c r="BC45" s="861">
        <v>4.5014549196872906</v>
      </c>
      <c r="BD45" s="861">
        <v>17.933206183381543</v>
      </c>
      <c r="BE45" s="861">
        <v>9.1686927910783993</v>
      </c>
      <c r="BF45" s="861">
        <v>9.1561665058031991</v>
      </c>
      <c r="BG45" s="861" t="s">
        <v>520</v>
      </c>
    </row>
    <row r="46" spans="1:59">
      <c r="A46" s="398" t="s">
        <v>492</v>
      </c>
      <c r="B46" s="384">
        <v>9729.0110168499996</v>
      </c>
      <c r="C46" s="406">
        <v>10079.850474279996</v>
      </c>
      <c r="D46" s="406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11">
        <v>1.980534336969084</v>
      </c>
      <c r="AF46" s="384"/>
      <c r="AP46" s="384"/>
      <c r="BA46" s="861">
        <v>2018</v>
      </c>
      <c r="BB46" s="861">
        <v>-6.9310125832479059</v>
      </c>
      <c r="BC46" s="861">
        <v>-0.84421530849616033</v>
      </c>
      <c r="BD46" s="861">
        <v>18.607461141438591</v>
      </c>
      <c r="BE46" s="861">
        <v>10.245581371202704</v>
      </c>
      <c r="BF46" s="861">
        <v>5.1250128175640981</v>
      </c>
      <c r="BG46" s="861" t="s">
        <v>520</v>
      </c>
    </row>
    <row r="47" spans="1:59">
      <c r="A47" s="398" t="s">
        <v>496</v>
      </c>
      <c r="B47" s="384">
        <v>9728.1950219999999</v>
      </c>
      <c r="C47" s="406">
        <v>10109.232808679999</v>
      </c>
      <c r="D47" s="406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11">
        <v>1.6899657017391803</v>
      </c>
      <c r="AP47" s="384"/>
      <c r="BA47" s="861">
        <v>2019</v>
      </c>
      <c r="BB47" s="662">
        <f t="shared" ref="BB47:BF48" si="18">(BB37-BB36)/BB36*100</f>
        <v>-2.2958318133021427</v>
      </c>
      <c r="BC47" s="662">
        <f t="shared" si="18"/>
        <v>-8.8428944383145129</v>
      </c>
      <c r="BD47" s="662">
        <f t="shared" si="18"/>
        <v>8.2625118027269853</v>
      </c>
      <c r="BE47" s="662">
        <f t="shared" si="18"/>
        <v>4.2101184638608027</v>
      </c>
      <c r="BF47" s="662">
        <f t="shared" si="18"/>
        <v>0.5665210244295884</v>
      </c>
      <c r="BG47" s="861" t="s">
        <v>520</v>
      </c>
    </row>
    <row r="48" spans="1:59">
      <c r="A48" s="661" t="s">
        <v>498</v>
      </c>
      <c r="B48" s="662">
        <v>9875.9412075599994</v>
      </c>
      <c r="C48" s="662">
        <v>10684.690016999999</v>
      </c>
      <c r="D48" s="662">
        <v>14715.383124000002</v>
      </c>
      <c r="E48" s="662">
        <v>1847.916172</v>
      </c>
      <c r="F48" s="662">
        <v>37123.930520560003</v>
      </c>
      <c r="G48" s="662">
        <f>B48/1000</f>
        <v>9.8759412075599986</v>
      </c>
      <c r="H48" s="662">
        <f>C48/1000</f>
        <v>10.684690016999999</v>
      </c>
      <c r="I48" s="662">
        <f>D48/1000</f>
        <v>14.715383124000002</v>
      </c>
      <c r="J48" s="662">
        <f>E48/1000</f>
        <v>1.8479161719999999</v>
      </c>
      <c r="K48" s="662">
        <f>F48/1000</f>
        <v>37.123930520560002</v>
      </c>
      <c r="L48" s="662"/>
      <c r="M48" s="869"/>
      <c r="N48" s="662"/>
      <c r="O48" s="662"/>
      <c r="P48" s="662"/>
      <c r="Q48" s="662"/>
      <c r="R48" s="662"/>
      <c r="S48" s="662"/>
      <c r="T48" s="662"/>
      <c r="U48" s="662"/>
      <c r="V48" s="662"/>
      <c r="W48" s="662"/>
      <c r="X48" s="662"/>
      <c r="Y48" s="662"/>
      <c r="Z48" s="662">
        <f>(B48-B44)/B44*100</f>
        <v>-3.3709618637081826</v>
      </c>
      <c r="AA48" s="662">
        <f>(C48-C44)/C44*100</f>
        <v>-1.2237404603968476</v>
      </c>
      <c r="AB48" s="662">
        <f>(D48-D44)/D44*100</f>
        <v>19.502598926894926</v>
      </c>
      <c r="AC48" s="662">
        <f>(E48-E44)/E44*100</f>
        <v>8.5686696304418213</v>
      </c>
      <c r="AD48" s="662">
        <f>(F48-F44)/F44*100</f>
        <v>5.9065967821403964</v>
      </c>
      <c r="AE48" s="411">
        <f>(F48-F47)/F47*100</f>
        <v>5.8326518063097188</v>
      </c>
      <c r="AP48" s="384"/>
      <c r="BA48" s="861">
        <v>2020</v>
      </c>
      <c r="BB48" s="411">
        <f t="shared" si="18"/>
        <v>-24.913222079678203</v>
      </c>
      <c r="BC48" s="411">
        <f t="shared" si="18"/>
        <v>-16.419262355292748</v>
      </c>
      <c r="BD48" s="411">
        <f t="shared" si="18"/>
        <v>-33.185899693314632</v>
      </c>
      <c r="BE48" s="411">
        <f t="shared" si="18"/>
        <v>32.881822944922703</v>
      </c>
      <c r="BF48" s="411">
        <f t="shared" si="18"/>
        <v>-23.494536532787695</v>
      </c>
      <c r="BG48" s="861" t="s">
        <v>520</v>
      </c>
    </row>
    <row r="49" spans="1:48">
      <c r="A49" s="661" t="s">
        <v>502</v>
      </c>
      <c r="B49" s="662">
        <v>8906.1678180000017</v>
      </c>
      <c r="C49" s="662">
        <v>10036.451394800002</v>
      </c>
      <c r="D49" s="662">
        <v>14855.307861000001</v>
      </c>
      <c r="E49" s="662">
        <v>1826.771641</v>
      </c>
      <c r="F49" s="662">
        <v>35624.698714800004</v>
      </c>
      <c r="G49" s="662">
        <v>8.9061678180000019</v>
      </c>
      <c r="H49" s="662">
        <v>10.036451394800002</v>
      </c>
      <c r="I49" s="662">
        <v>14.855307861000002</v>
      </c>
      <c r="J49" s="662">
        <v>1.8267716410000001</v>
      </c>
      <c r="K49" s="662">
        <v>35.624698714800004</v>
      </c>
      <c r="L49" s="662"/>
      <c r="M49" s="869"/>
      <c r="N49" s="662"/>
      <c r="O49" s="662"/>
      <c r="P49" s="662"/>
      <c r="Q49" s="662"/>
      <c r="R49" s="662"/>
      <c r="S49" s="662"/>
      <c r="T49" s="662"/>
      <c r="U49" s="662"/>
      <c r="V49" s="662"/>
      <c r="W49" s="662"/>
      <c r="X49" s="662"/>
      <c r="Y49" s="662"/>
      <c r="Z49" s="662">
        <v>-7.6063509223300017</v>
      </c>
      <c r="AA49" s="662">
        <v>-4.8272885162616168</v>
      </c>
      <c r="AB49" s="662">
        <v>23.607810367324646</v>
      </c>
      <c r="AC49" s="662">
        <v>12.61767682671203</v>
      </c>
      <c r="AD49" s="662">
        <v>5.3203542356488231</v>
      </c>
      <c r="AE49" s="662">
        <v>-4.03845116812104</v>
      </c>
      <c r="AP49" s="384"/>
    </row>
    <row r="50" spans="1:48">
      <c r="A50" s="661" t="s">
        <v>505</v>
      </c>
      <c r="B50" s="662">
        <v>8980.9</v>
      </c>
      <c r="C50" s="662">
        <v>10117.6</v>
      </c>
      <c r="D50" s="662">
        <v>15462.6</v>
      </c>
      <c r="E50" s="662">
        <v>1726.3</v>
      </c>
      <c r="F50" s="662">
        <v>36287.5</v>
      </c>
      <c r="G50" s="662">
        <v>9</v>
      </c>
      <c r="H50" s="662">
        <v>10.1</v>
      </c>
      <c r="I50" s="662">
        <v>15.5</v>
      </c>
      <c r="J50" s="662">
        <v>1.7</v>
      </c>
      <c r="K50" s="662">
        <v>36.299999999999997</v>
      </c>
      <c r="L50" s="662"/>
      <c r="M50" s="869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662"/>
      <c r="Y50" s="662"/>
      <c r="Z50" s="662">
        <v>-7.7</v>
      </c>
      <c r="AA50" s="662">
        <v>0.4</v>
      </c>
      <c r="AB50" s="662">
        <v>17.7</v>
      </c>
      <c r="AC50" s="662">
        <v>11.8</v>
      </c>
      <c r="AD50" s="662">
        <v>5.2</v>
      </c>
      <c r="AE50" s="662">
        <v>1.9</v>
      </c>
      <c r="AP50" s="384"/>
    </row>
    <row r="51" spans="1:48">
      <c r="A51" s="661" t="s">
        <v>508</v>
      </c>
      <c r="B51" s="662">
        <v>8828.9319609999984</v>
      </c>
      <c r="C51" s="662">
        <v>10362.119450000002</v>
      </c>
      <c r="D51" s="662">
        <v>15559.518505</v>
      </c>
      <c r="E51" s="662">
        <v>1760.4793950000001</v>
      </c>
      <c r="F51" s="662">
        <v>36511.049311000002</v>
      </c>
      <c r="G51" s="662">
        <v>8.8289319609999986</v>
      </c>
      <c r="H51" s="662">
        <v>10.362119450000002</v>
      </c>
      <c r="I51" s="662">
        <v>15.559518505</v>
      </c>
      <c r="J51" s="662">
        <v>1.7604793950000002</v>
      </c>
      <c r="K51" s="662">
        <v>36.511049311000001</v>
      </c>
      <c r="L51" s="662"/>
      <c r="M51" s="869"/>
      <c r="N51" s="662"/>
      <c r="O51" s="662"/>
      <c r="P51" s="662"/>
      <c r="Q51" s="662"/>
      <c r="R51" s="662"/>
      <c r="S51" s="662"/>
      <c r="T51" s="662"/>
      <c r="U51" s="662"/>
      <c r="V51" s="662"/>
      <c r="W51" s="662"/>
      <c r="X51" s="662"/>
      <c r="Y51" s="662"/>
      <c r="Z51" s="662">
        <v>-9.2438839781310609</v>
      </c>
      <c r="AA51" s="662">
        <v>2.5015413741670809</v>
      </c>
      <c r="AB51" s="662">
        <v>14.297831405049985</v>
      </c>
      <c r="AC51" s="662">
        <v>8.1779341874581313</v>
      </c>
      <c r="AD51" s="662">
        <v>4.0854541701631071</v>
      </c>
      <c r="AE51" s="662">
        <v>0.61605046090252147</v>
      </c>
      <c r="AP51" s="384"/>
    </row>
    <row r="52" spans="1:48">
      <c r="A52" s="661" t="s">
        <v>526</v>
      </c>
      <c r="B52" s="662">
        <v>9144.1412820000005</v>
      </c>
      <c r="C52" s="662">
        <v>10209.857207000001</v>
      </c>
      <c r="D52" s="662">
        <v>16116.630807999998</v>
      </c>
      <c r="E52" s="662">
        <v>1926.8841439999999</v>
      </c>
      <c r="F52" s="662">
        <v>37397.513441000003</v>
      </c>
      <c r="G52" s="662">
        <v>9.1441412819999996</v>
      </c>
      <c r="H52" s="662">
        <v>10.209857207000001</v>
      </c>
      <c r="I52" s="662">
        <v>16.116630807999996</v>
      </c>
      <c r="J52" s="662">
        <v>1.926884144</v>
      </c>
      <c r="K52" s="662">
        <v>37.397513441000001</v>
      </c>
      <c r="L52" s="662"/>
      <c r="M52" s="869"/>
      <c r="N52" s="662"/>
      <c r="O52" s="662"/>
      <c r="P52" s="662"/>
      <c r="Q52" s="662"/>
      <c r="R52" s="662"/>
      <c r="S52" s="662"/>
      <c r="T52" s="662"/>
      <c r="U52" s="662"/>
      <c r="V52" s="662"/>
      <c r="W52" s="662"/>
      <c r="X52" s="662"/>
      <c r="Y52" s="662"/>
      <c r="Z52" s="662">
        <v>-7.4099259015415004</v>
      </c>
      <c r="AA52" s="662">
        <v>-4.4440485334109816</v>
      </c>
      <c r="AB52" s="662">
        <v>9.5223323252429388</v>
      </c>
      <c r="AC52" s="662">
        <v>4.273352503567998</v>
      </c>
      <c r="AD52" s="662">
        <v>0.7369449209815857</v>
      </c>
      <c r="AE52" s="662">
        <v>2.4279338631139464</v>
      </c>
      <c r="AP52" s="384"/>
    </row>
    <row r="53" spans="1:48">
      <c r="A53" s="410" t="s">
        <v>531</v>
      </c>
      <c r="B53" s="662">
        <v>8806.9562429899997</v>
      </c>
      <c r="C53" s="662">
        <v>9102.6974094249999</v>
      </c>
      <c r="D53" s="662">
        <v>16074.98829252</v>
      </c>
      <c r="E53" s="662">
        <v>1934.4967160000001</v>
      </c>
      <c r="F53" s="662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11">
        <v>-1.1139648054855682</v>
      </c>
      <c r="AA53" s="411">
        <v>-9.3036268362619747</v>
      </c>
      <c r="AB53" s="411">
        <v>8.210401581256054</v>
      </c>
      <c r="AC53" s="411">
        <v>5.8970192323015187</v>
      </c>
      <c r="AD53" s="411">
        <v>0.8265050842736642</v>
      </c>
      <c r="AE53" s="411">
        <v>-3.9531365698881347</v>
      </c>
      <c r="AP53" s="384"/>
    </row>
    <row r="54" spans="1:48">
      <c r="A54" s="410" t="s">
        <v>535</v>
      </c>
      <c r="B54" s="662">
        <v>8734.6160459999992</v>
      </c>
      <c r="C54" s="662">
        <v>8945.2307522800002</v>
      </c>
      <c r="D54" s="662">
        <v>16622.182275650001</v>
      </c>
      <c r="E54" s="662">
        <v>1774.57514277</v>
      </c>
      <c r="F54" s="662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11">
        <v>-2.742308165105952</v>
      </c>
      <c r="AA54" s="411">
        <v>-11.58742436664822</v>
      </c>
      <c r="AB54" s="411">
        <v>7.4992709870914345</v>
      </c>
      <c r="AC54" s="411">
        <v>2.7964515304408275</v>
      </c>
      <c r="AD54" s="411">
        <v>-0.58118025022389241</v>
      </c>
      <c r="AE54" s="411">
        <v>0.4383890082984106</v>
      </c>
      <c r="AP54" s="384"/>
      <c r="AU54" s="697"/>
    </row>
    <row r="55" spans="1:48">
      <c r="A55" s="410" t="s">
        <v>537</v>
      </c>
      <c r="B55" s="662">
        <v>9066.1745457500001</v>
      </c>
      <c r="C55" s="662">
        <v>9299.7391103900009</v>
      </c>
      <c r="D55" s="662">
        <v>16785.489804081295</v>
      </c>
      <c r="E55" s="662">
        <v>1827.05618224</v>
      </c>
      <c r="F55" s="662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11">
        <v>2.687104009839155</v>
      </c>
      <c r="AA55" s="411">
        <v>-10.252539017102345</v>
      </c>
      <c r="AB55" s="411">
        <v>7.879236743009324</v>
      </c>
      <c r="AC55" s="411">
        <v>3.7817419180870298</v>
      </c>
      <c r="AD55" s="411">
        <v>1.2801887107650636</v>
      </c>
      <c r="AE55" s="411">
        <v>2.499834575183804</v>
      </c>
      <c r="AP55" s="384"/>
      <c r="AU55" s="697"/>
    </row>
    <row r="56" spans="1:48">
      <c r="A56" s="410" t="s">
        <v>542</v>
      </c>
      <c r="B56" s="662">
        <v>8447.5584698134535</v>
      </c>
      <c r="C56" s="662">
        <v>9087.3949696915661</v>
      </c>
      <c r="D56" s="662">
        <v>15744.619223022692</v>
      </c>
      <c r="E56" s="662">
        <v>1760.5792719075573</v>
      </c>
      <c r="F56" s="662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11">
        <v>-7.6178045669280152</v>
      </c>
      <c r="AA56" s="411">
        <v>-10.99390730498034</v>
      </c>
      <c r="AB56" s="411">
        <v>-2.3082466143770404</v>
      </c>
      <c r="AC56" s="411">
        <v>-8.6307665466182044</v>
      </c>
      <c r="AD56" s="411">
        <v>-6.3035247257382849</v>
      </c>
      <c r="AE56" s="411">
        <v>-5.2417210634710045</v>
      </c>
      <c r="AP56" s="384"/>
      <c r="AU56" s="697"/>
    </row>
    <row r="57" spans="1:48">
      <c r="A57" s="410" t="s">
        <v>544</v>
      </c>
      <c r="B57" s="662">
        <v>5397.6806048384642</v>
      </c>
      <c r="C57" s="662">
        <v>5808.9709043220746</v>
      </c>
      <c r="D57" s="662">
        <v>7194.2750184350971</v>
      </c>
      <c r="E57" s="662">
        <v>1379.1361851933334</v>
      </c>
      <c r="F57" s="662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11">
        <v>-38.71116812763988</v>
      </c>
      <c r="AA57" s="411">
        <v>-36.184071127010952</v>
      </c>
      <c r="AB57" s="411">
        <v>-55.24553494211419</v>
      </c>
      <c r="AC57" s="411">
        <v>-28.708269505620947</v>
      </c>
      <c r="AD57" s="411">
        <v>-44.93168976153261</v>
      </c>
      <c r="AE57" s="411">
        <v>-43.550294103176078</v>
      </c>
      <c r="AP57" s="384"/>
      <c r="AU57" s="697"/>
    </row>
    <row r="58" spans="1:48">
      <c r="A58" s="410" t="s">
        <v>551</v>
      </c>
      <c r="B58" s="662">
        <v>7688.611643973697</v>
      </c>
      <c r="C58" s="662">
        <v>7516.7924895279202</v>
      </c>
      <c r="D58" s="662">
        <v>14358.394501936593</v>
      </c>
      <c r="E58" s="662">
        <v>1803.2048226489237</v>
      </c>
      <c r="F58" s="662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11">
        <v>-11.975390750064136</v>
      </c>
      <c r="AA58" s="411">
        <v>-15.968713410640561</v>
      </c>
      <c r="AB58" s="411">
        <v>-13.619076822600192</v>
      </c>
      <c r="AC58" s="411">
        <v>1.6133258710157889</v>
      </c>
      <c r="AD58" s="411">
        <v>-13.054445840644775</v>
      </c>
      <c r="AE58" s="411">
        <v>58.578887810130823</v>
      </c>
      <c r="AP58" s="384"/>
      <c r="AU58" s="697"/>
    </row>
    <row r="59" spans="1:48" s="404" customFormat="1">
      <c r="A59" s="849" t="s">
        <v>553</v>
      </c>
      <c r="B59" s="824">
        <f>'p16 Jadual 2'!C24/1000</f>
        <v>6873.46949496042</v>
      </c>
      <c r="C59" s="824">
        <f>'p16 Jadual 2'!D24/1000</f>
        <v>9395.4764681493871</v>
      </c>
      <c r="D59" s="824">
        <f>'p16 Jadual 2'!E24/1000</f>
        <v>10967.70516055436</v>
      </c>
      <c r="E59" s="824">
        <f>'p16 Jadual 2'!F24/1000</f>
        <v>2699.4204474423527</v>
      </c>
      <c r="F59" s="824">
        <f>'p16 Jadual 2'!G24/1000</f>
        <v>29936.07157110652</v>
      </c>
      <c r="G59" s="850">
        <f>B59/1000</f>
        <v>6.8734694949604203</v>
      </c>
      <c r="H59" s="850">
        <f>C59/1000</f>
        <v>9.3954764681493863</v>
      </c>
      <c r="I59" s="850">
        <f>D59/1000</f>
        <v>10.96770516055436</v>
      </c>
      <c r="J59" s="850">
        <f>E59/1000</f>
        <v>2.6994204474423529</v>
      </c>
      <c r="K59" s="850">
        <f>F59/1000</f>
        <v>29.93607157110652</v>
      </c>
      <c r="L59" s="850"/>
      <c r="M59" s="870"/>
      <c r="N59" s="850"/>
      <c r="O59" s="850"/>
      <c r="P59" s="850"/>
      <c r="Q59" s="850"/>
      <c r="R59" s="850"/>
      <c r="S59" s="850"/>
      <c r="T59" s="850"/>
      <c r="U59" s="850"/>
      <c r="V59" s="850"/>
      <c r="W59" s="850"/>
      <c r="X59" s="850"/>
      <c r="Y59" s="850"/>
      <c r="Z59" s="411">
        <f>B59/B55*100-100</f>
        <v>-24.185559628536666</v>
      </c>
      <c r="AA59" s="411">
        <f>C59/C55*100-100</f>
        <v>1.0294628335586964</v>
      </c>
      <c r="AB59" s="411">
        <f>D59/D55*100-100</f>
        <v>-34.659606073052302</v>
      </c>
      <c r="AC59" s="411">
        <f>E59/E55*100-100</f>
        <v>47.746986309573714</v>
      </c>
      <c r="AD59" s="411">
        <f>F59/F55*100-100</f>
        <v>-19.044568485130199</v>
      </c>
      <c r="AE59" s="411">
        <f>K59/K58*100-100</f>
        <v>-4.5619017732842764</v>
      </c>
      <c r="AP59" s="428"/>
      <c r="AT59" s="861"/>
      <c r="AU59" s="697"/>
      <c r="AV59" s="861"/>
    </row>
    <row r="60" spans="1:48" s="834" customFormat="1">
      <c r="A60" s="661"/>
      <c r="B60" s="662"/>
      <c r="C60" s="662"/>
      <c r="D60" s="662"/>
      <c r="E60" s="662"/>
      <c r="F60" s="662"/>
      <c r="G60" s="406"/>
      <c r="H60" s="406"/>
      <c r="I60" s="406"/>
      <c r="J60" s="406"/>
      <c r="K60" s="406"/>
      <c r="L60" s="406"/>
      <c r="M60" s="868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767"/>
      <c r="AA60" s="767"/>
      <c r="AB60" s="767"/>
      <c r="AC60" s="767"/>
      <c r="AD60" s="767"/>
      <c r="AE60" s="767"/>
      <c r="AP60" s="406"/>
      <c r="AT60" s="404"/>
      <c r="AU60" s="768"/>
      <c r="AV60" s="404"/>
    </row>
    <row r="61" spans="1:48">
      <c r="B61" s="406"/>
      <c r="C61" s="406"/>
      <c r="D61" s="406"/>
      <c r="E61" s="406"/>
      <c r="F61" s="406"/>
      <c r="AT61" s="834"/>
      <c r="AU61" s="839"/>
      <c r="AV61" s="834"/>
    </row>
    <row r="62" spans="1:48">
      <c r="B62" s="406"/>
      <c r="C62" s="406"/>
      <c r="D62" s="406"/>
      <c r="E62" s="406"/>
      <c r="F62" s="406"/>
      <c r="AU62" s="697"/>
    </row>
    <row r="63" spans="1:48">
      <c r="B63" s="386" t="s">
        <v>494</v>
      </c>
      <c r="AU63" s="697"/>
    </row>
    <row r="64" spans="1:48">
      <c r="AU64" s="697"/>
    </row>
    <row r="65" spans="27:47">
      <c r="AU65" s="697"/>
    </row>
    <row r="66" spans="27:47">
      <c r="AU66" s="697"/>
    </row>
    <row r="67" spans="27:47">
      <c r="AA67" s="612"/>
      <c r="AC67" s="613"/>
    </row>
    <row r="68" spans="27:47">
      <c r="AA68" s="612"/>
      <c r="AC68" s="613"/>
    </row>
    <row r="69" spans="27:47">
      <c r="AA69" s="612"/>
      <c r="AC69" s="613"/>
    </row>
    <row r="70" spans="27:47">
      <c r="AA70" s="612"/>
      <c r="AC70" s="613"/>
    </row>
    <row r="71" spans="27:47">
      <c r="AA71" s="445"/>
      <c r="AC71" s="613"/>
    </row>
    <row r="72" spans="27:47">
      <c r="AA72" s="445"/>
    </row>
    <row r="73" spans="27:47">
      <c r="AA73" s="445"/>
    </row>
    <row r="87" spans="31:33">
      <c r="AF87" s="861" t="s">
        <v>485</v>
      </c>
      <c r="AG87" s="861" t="s">
        <v>486</v>
      </c>
    </row>
    <row r="88" spans="31:33">
      <c r="AE88" s="384" t="s">
        <v>174</v>
      </c>
      <c r="AF88" s="861">
        <v>-8.1</v>
      </c>
      <c r="AG88" s="861">
        <v>19.100000000000001</v>
      </c>
    </row>
    <row r="89" spans="31:33">
      <c r="AE89" s="384">
        <v>43009</v>
      </c>
      <c r="AF89" s="861">
        <v>2.2999999999999998</v>
      </c>
      <c r="AG89" s="861">
        <v>18.5</v>
      </c>
    </row>
    <row r="90" spans="31:33">
      <c r="AE90" s="384">
        <v>43010</v>
      </c>
      <c r="AF90" s="861">
        <v>0.2</v>
      </c>
      <c r="AG90" s="861">
        <v>14.6</v>
      </c>
    </row>
    <row r="91" spans="31:33">
      <c r="AE91" s="384">
        <v>43011</v>
      </c>
      <c r="AF91" s="861">
        <v>11.9</v>
      </c>
      <c r="AG91" s="861">
        <v>16.100000000000001</v>
      </c>
    </row>
    <row r="92" spans="31:33">
      <c r="AE92" s="384">
        <v>43012</v>
      </c>
      <c r="AF92" s="861">
        <v>8.8000000000000007</v>
      </c>
      <c r="AG92" s="861">
        <v>8</v>
      </c>
    </row>
    <row r="93" spans="31:33">
      <c r="AE93" s="384">
        <v>43040</v>
      </c>
      <c r="AF93" s="861">
        <v>-6</v>
      </c>
      <c r="AG93" s="861">
        <v>5.9</v>
      </c>
    </row>
    <row r="94" spans="31:33">
      <c r="AE94" s="384">
        <v>43041</v>
      </c>
      <c r="AF94" s="861">
        <v>7.7</v>
      </c>
      <c r="AG94" s="861">
        <v>9.5</v>
      </c>
    </row>
    <row r="95" spans="31:33">
      <c r="AE95" s="384">
        <v>43042</v>
      </c>
      <c r="AF95" s="861">
        <v>12.9</v>
      </c>
      <c r="AG95" s="861">
        <v>13.6</v>
      </c>
    </row>
    <row r="96" spans="31:33">
      <c r="AE96" s="384">
        <v>43043</v>
      </c>
      <c r="AF96" s="861">
        <v>14.2</v>
      </c>
      <c r="AG96" s="861">
        <v>22.2</v>
      </c>
    </row>
    <row r="97" spans="31:33">
      <c r="AE97" s="384">
        <v>43070</v>
      </c>
      <c r="AF97" s="861">
        <v>35.299999999999997</v>
      </c>
      <c r="AG97" s="861">
        <v>27.4</v>
      </c>
    </row>
    <row r="98" spans="31:33">
      <c r="AE98" s="384">
        <v>43071</v>
      </c>
      <c r="AF98" s="861">
        <v>27.2</v>
      </c>
      <c r="AG98" s="861">
        <v>22</v>
      </c>
    </row>
    <row r="99" spans="31:33">
      <c r="AE99" s="384">
        <v>43072</v>
      </c>
      <c r="AF99" s="861">
        <v>25.6</v>
      </c>
      <c r="AG99" s="861">
        <v>19.8</v>
      </c>
    </row>
    <row r="100" spans="31:33">
      <c r="AE100" s="384">
        <v>43073</v>
      </c>
      <c r="AF100" s="861">
        <v>16.3</v>
      </c>
      <c r="AG100" s="861">
        <v>14.8</v>
      </c>
    </row>
    <row r="101" spans="31:33">
      <c r="AE101" s="384">
        <v>41275</v>
      </c>
      <c r="AF101" s="861">
        <v>11.6</v>
      </c>
      <c r="AG101" s="861">
        <v>11.6</v>
      </c>
    </row>
    <row r="102" spans="31:33">
      <c r="AE102" s="384">
        <v>41306</v>
      </c>
      <c r="AF102" s="861">
        <v>12</v>
      </c>
      <c r="AG102" s="861">
        <v>12.4</v>
      </c>
    </row>
    <row r="103" spans="31:33">
      <c r="AE103" s="384">
        <v>41334</v>
      </c>
      <c r="AF103" s="861">
        <v>11.3</v>
      </c>
      <c r="AG103" s="861">
        <v>11.9</v>
      </c>
    </row>
    <row r="104" spans="31:33">
      <c r="AE104" s="384">
        <v>41365</v>
      </c>
      <c r="AF104" s="861">
        <v>21.1</v>
      </c>
      <c r="AG104" s="861">
        <v>21.4</v>
      </c>
    </row>
    <row r="105" spans="31:33">
      <c r="AE105" s="384">
        <v>41640</v>
      </c>
      <c r="AF105" s="861">
        <v>10.8</v>
      </c>
      <c r="AG105" s="861">
        <v>12.1</v>
      </c>
    </row>
    <row r="106" spans="31:33">
      <c r="AE106" s="384">
        <v>41671</v>
      </c>
      <c r="AF106" s="861">
        <v>10.7</v>
      </c>
      <c r="AG106" s="861">
        <v>12</v>
      </c>
    </row>
    <row r="107" spans="31:33">
      <c r="AE107" s="384">
        <v>41699</v>
      </c>
      <c r="AF107" s="861">
        <v>9.6999999999999993</v>
      </c>
      <c r="AG107" s="861">
        <v>11.3</v>
      </c>
    </row>
    <row r="108" spans="31:33">
      <c r="AE108" s="384">
        <v>41730</v>
      </c>
      <c r="AF108" s="861">
        <v>15.1</v>
      </c>
      <c r="AG108" s="861">
        <v>12.9</v>
      </c>
    </row>
    <row r="109" spans="31:33">
      <c r="AE109" s="384">
        <v>42005</v>
      </c>
      <c r="AF109" s="861">
        <v>8.1999999999999993</v>
      </c>
      <c r="AG109" s="861">
        <v>8.6999999999999993</v>
      </c>
    </row>
    <row r="110" spans="31:33">
      <c r="AE110" s="384">
        <v>42036</v>
      </c>
      <c r="AF110" s="861">
        <v>14</v>
      </c>
      <c r="AG110" s="861">
        <v>12.9</v>
      </c>
    </row>
    <row r="111" spans="31:33">
      <c r="AE111" s="384">
        <v>42064</v>
      </c>
      <c r="AF111" s="861">
        <v>11.2</v>
      </c>
      <c r="AG111" s="861">
        <v>10.5</v>
      </c>
    </row>
    <row r="112" spans="31:33">
      <c r="AE112" s="384">
        <v>42095</v>
      </c>
      <c r="AF112" s="861">
        <v>11.1</v>
      </c>
      <c r="AG112" s="861">
        <v>11.3</v>
      </c>
    </row>
    <row r="113" spans="31:33">
      <c r="AE113" s="384">
        <v>42370</v>
      </c>
      <c r="AF113" s="861">
        <v>11.7</v>
      </c>
      <c r="AG113" s="861">
        <v>11.9</v>
      </c>
    </row>
    <row r="114" spans="31:33">
      <c r="AE114" s="384">
        <v>42401</v>
      </c>
      <c r="AF114" s="861">
        <v>10.7</v>
      </c>
      <c r="AG114" s="861">
        <v>10.9</v>
      </c>
    </row>
    <row r="115" spans="31:33">
      <c r="AE115" s="384">
        <v>42430</v>
      </c>
      <c r="AF115" s="861">
        <v>8.1</v>
      </c>
      <c r="AG115" s="861">
        <v>7.8</v>
      </c>
    </row>
    <row r="116" spans="31:33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>
      <c r="B1" s="1088" t="s">
        <v>187</v>
      </c>
      <c r="C1" s="1088"/>
      <c r="D1" s="1088"/>
      <c r="E1" s="1088"/>
      <c r="F1" s="1088"/>
      <c r="G1" s="1088"/>
      <c r="H1" s="1088"/>
      <c r="I1" s="1088"/>
      <c r="J1" s="1088"/>
      <c r="K1" s="1088"/>
      <c r="L1" s="1088"/>
    </row>
    <row r="2" spans="1:25">
      <c r="C2" s="1089" t="s">
        <v>136</v>
      </c>
      <c r="D2" s="1090" t="s">
        <v>137</v>
      </c>
      <c r="E2" s="1090"/>
      <c r="F2" s="1090" t="s">
        <v>138</v>
      </c>
      <c r="G2" s="1090"/>
      <c r="H2" s="1090" t="s">
        <v>139</v>
      </c>
      <c r="I2" s="1090"/>
      <c r="J2" s="1090" t="s">
        <v>291</v>
      </c>
    </row>
    <row r="3" spans="1:25" s="69" customFormat="1" ht="16.5" customHeight="1">
      <c r="C3" s="1089"/>
      <c r="D3" s="1090"/>
      <c r="E3" s="1090"/>
      <c r="F3" s="1090"/>
      <c r="G3" s="1090"/>
      <c r="H3" s="1090"/>
      <c r="I3" s="1090"/>
      <c r="J3" s="1090"/>
      <c r="M3" s="70"/>
      <c r="Y3" s="138" t="s">
        <v>204</v>
      </c>
    </row>
    <row r="4" spans="1:25" s="69" customFormat="1" ht="16.5" customHeight="1">
      <c r="B4" s="117"/>
      <c r="C4" s="84" t="s">
        <v>141</v>
      </c>
      <c r="D4" s="1091" t="s">
        <v>142</v>
      </c>
      <c r="E4" s="1092"/>
      <c r="F4" s="1091" t="s">
        <v>203</v>
      </c>
      <c r="G4" s="1092"/>
      <c r="H4" s="1091" t="s">
        <v>144</v>
      </c>
      <c r="I4" s="1094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>
      <c r="A5" s="73"/>
      <c r="B5" s="74"/>
      <c r="C5" s="75"/>
      <c r="D5" s="1093"/>
      <c r="E5" s="1093"/>
      <c r="F5" s="1093"/>
      <c r="G5" s="1093"/>
      <c r="H5" s="1095"/>
      <c r="I5" s="1095"/>
      <c r="J5" s="89" t="s">
        <v>146</v>
      </c>
      <c r="K5" s="76"/>
      <c r="L5" s="76"/>
      <c r="M5" s="76"/>
    </row>
    <row r="6" spans="1:25" ht="4.5" customHeight="1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88" t="s">
        <v>201</v>
      </c>
      <c r="Q32" s="1088"/>
      <c r="R32" s="1088"/>
      <c r="S32" s="1088"/>
      <c r="T32" s="1088"/>
      <c r="U32" s="1088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/>
    <row r="116" spans="1:13" s="69" customFormat="1"/>
    <row r="117" spans="1:13" s="69" customFormat="1"/>
    <row r="118" spans="1:13" s="69" customFormat="1"/>
    <row r="119" spans="1:13" s="69" customFormat="1"/>
    <row r="120" spans="1:13" s="69" customFormat="1"/>
    <row r="121" spans="1:13" s="69" customFormat="1"/>
    <row r="122" spans="1:13" s="69" customFormat="1"/>
    <row r="123" spans="1:13" s="69" customFormat="1"/>
    <row r="124" spans="1:13" s="69" customFormat="1"/>
    <row r="125" spans="1:13" s="69" customFormat="1"/>
    <row r="126" spans="1:13" s="69" customFormat="1"/>
    <row r="127" spans="1:13" s="69" customFormat="1"/>
    <row r="128" spans="1:13" s="69" customFormat="1"/>
    <row r="129" s="69" customFormat="1"/>
    <row r="130" s="69" customFormat="1"/>
    <row r="131" s="69" customFormat="1"/>
    <row r="132" s="69" customFormat="1"/>
    <row r="133" s="69" customFormat="1"/>
    <row r="134" s="69" customFormat="1"/>
    <row r="135" s="69" customFormat="1"/>
    <row r="136" s="69" customFormat="1"/>
    <row r="137" s="69" customFormat="1"/>
    <row r="138" s="69" customFormat="1"/>
    <row r="139" s="69" customFormat="1"/>
    <row r="140" s="69" customFormat="1"/>
    <row r="141" s="69" customFormat="1"/>
    <row r="142" s="69" customFormat="1"/>
    <row r="143" s="69" customFormat="1"/>
    <row r="144" s="69" customFormat="1"/>
    <row r="145" s="69" customFormat="1"/>
    <row r="146" s="69" customFormat="1"/>
    <row r="147" s="69" customFormat="1"/>
    <row r="148" s="69" customFormat="1"/>
    <row r="149" s="69" customFormat="1"/>
    <row r="150" s="69" customFormat="1"/>
    <row r="151" s="69" customFormat="1"/>
    <row r="152" s="69" customFormat="1"/>
    <row r="153" s="69" customFormat="1"/>
    <row r="154" s="69" customFormat="1"/>
    <row r="155" s="69" customFormat="1"/>
    <row r="156" s="69" customFormat="1"/>
    <row r="157" s="69" customFormat="1"/>
    <row r="158" s="69" customFormat="1"/>
    <row r="159" s="69" customFormat="1"/>
    <row r="160" s="69" customFormat="1"/>
    <row r="161" s="69" customFormat="1"/>
    <row r="162" s="69" customFormat="1"/>
    <row r="163" s="69" customFormat="1"/>
    <row r="164" s="69" customFormat="1"/>
    <row r="165" s="69" customFormat="1"/>
    <row r="166" s="69" customFormat="1"/>
    <row r="167" s="69" customFormat="1"/>
    <row r="168" s="69" customFormat="1"/>
    <row r="169" s="69" customFormat="1"/>
    <row r="170" s="69" customFormat="1"/>
    <row r="171" s="69" customFormat="1"/>
    <row r="172" s="69" customFormat="1"/>
    <row r="173" s="69" customFormat="1"/>
    <row r="174" s="69" customFormat="1"/>
    <row r="175" s="69" customFormat="1"/>
    <row r="176" s="69" customFormat="1"/>
    <row r="177" s="69" customFormat="1"/>
    <row r="178" s="69" customFormat="1"/>
    <row r="179" s="69" customFormat="1"/>
    <row r="180" s="69" customFormat="1"/>
    <row r="181" s="69" customFormat="1"/>
    <row r="182" s="69" customFormat="1"/>
    <row r="183" s="69" customFormat="1"/>
    <row r="184" s="69" customFormat="1"/>
    <row r="185" s="69" customFormat="1"/>
    <row r="186" s="69" customFormat="1"/>
    <row r="187" s="69" customFormat="1"/>
    <row r="188" s="69" customFormat="1"/>
    <row r="189" s="69" customFormat="1"/>
    <row r="190" s="69" customFormat="1"/>
    <row r="191" s="69" customFormat="1"/>
    <row r="192" s="69" customFormat="1"/>
    <row r="193" s="69" customFormat="1"/>
    <row r="194" s="69" customFormat="1"/>
    <row r="195" s="69" customFormat="1"/>
    <row r="196" s="69" customFormat="1"/>
    <row r="197" s="69" customFormat="1"/>
    <row r="198" s="69" customFormat="1"/>
    <row r="199" s="69" customFormat="1"/>
    <row r="200" s="69" customFormat="1"/>
    <row r="201" s="69" customFormat="1"/>
    <row r="202" s="69" customFormat="1"/>
    <row r="203" s="69" customFormat="1"/>
    <row r="204" s="69" customFormat="1"/>
    <row r="205" s="69" customFormat="1"/>
    <row r="206" s="69" customFormat="1"/>
    <row r="207" s="69" customFormat="1"/>
    <row r="208" s="69" customFormat="1"/>
    <row r="209" s="69" customFormat="1"/>
    <row r="210" s="69" customFormat="1"/>
    <row r="211" s="69" customFormat="1"/>
    <row r="212" s="69" customFormat="1"/>
    <row r="213" s="69" customFormat="1"/>
    <row r="214" s="69" customFormat="1"/>
    <row r="215" s="69" customFormat="1"/>
    <row r="216" s="69" customFormat="1"/>
    <row r="217" s="69" customFormat="1"/>
    <row r="218" s="69" customFormat="1"/>
    <row r="219" s="69" customFormat="1"/>
    <row r="220" s="69" customFormat="1"/>
    <row r="221" s="69" customFormat="1"/>
    <row r="222" s="69" customFormat="1"/>
    <row r="223" s="69" customFormat="1"/>
    <row r="224" s="69" customFormat="1"/>
    <row r="225" s="69" customFormat="1"/>
    <row r="226" s="69" customFormat="1"/>
    <row r="227" s="69" customFormat="1"/>
    <row r="228" s="69" customFormat="1"/>
    <row r="229" s="69" customFormat="1"/>
    <row r="230" s="69" customFormat="1"/>
    <row r="231" s="69" customFormat="1"/>
    <row r="232" s="69" customFormat="1"/>
    <row r="233" s="69" customFormat="1"/>
    <row r="234" s="69" customFormat="1"/>
    <row r="235" s="69" customFormat="1"/>
    <row r="236" s="69" customFormat="1"/>
    <row r="237" s="69" customFormat="1"/>
    <row r="238" s="69" customFormat="1"/>
    <row r="239" s="69" customFormat="1"/>
    <row r="240" s="69" customFormat="1"/>
    <row r="241" s="69" customFormat="1"/>
    <row r="242" s="69" customFormat="1"/>
    <row r="243" s="69" customFormat="1"/>
    <row r="244" s="69" customFormat="1"/>
    <row r="245" s="69" customFormat="1"/>
    <row r="246" s="69" customFormat="1"/>
    <row r="247" s="69" customFormat="1"/>
    <row r="248" s="69" customFormat="1"/>
    <row r="249" s="69" customFormat="1"/>
    <row r="250" s="69" customFormat="1"/>
    <row r="251" s="69" customFormat="1"/>
    <row r="252" s="69" customFormat="1"/>
    <row r="253" s="69" customFormat="1"/>
    <row r="254" s="69" customFormat="1"/>
    <row r="255" s="69" customFormat="1"/>
    <row r="256" s="69" customFormat="1"/>
    <row r="257" s="69" customFormat="1"/>
    <row r="258" s="69" customFormat="1"/>
    <row r="259" s="69" customFormat="1"/>
    <row r="260" s="69" customFormat="1"/>
    <row r="261" s="69" customFormat="1"/>
    <row r="262" s="69" customFormat="1"/>
    <row r="263" s="69" customFormat="1"/>
    <row r="264" s="69" customFormat="1"/>
    <row r="265" s="69" customFormat="1"/>
    <row r="266" s="69" customFormat="1"/>
    <row r="267" s="69" customFormat="1"/>
    <row r="268" s="69" customFormat="1"/>
    <row r="269" s="69" customFormat="1"/>
    <row r="270" s="69" customFormat="1"/>
    <row r="271" s="69" customFormat="1"/>
    <row r="272" s="69" customFormat="1"/>
    <row r="273" s="69" customFormat="1"/>
    <row r="274" s="69" customFormat="1"/>
    <row r="275" s="69" customFormat="1"/>
    <row r="276" s="69" customFormat="1"/>
    <row r="277" s="69" customFormat="1"/>
    <row r="278" s="69" customFormat="1"/>
    <row r="279" s="69" customFormat="1"/>
    <row r="280" s="69" customFormat="1"/>
    <row r="281" s="69" customFormat="1"/>
    <row r="282" s="69" customFormat="1"/>
    <row r="283" s="69" customFormat="1"/>
    <row r="284" s="69" customFormat="1"/>
    <row r="285" s="69" customFormat="1"/>
    <row r="286" s="69" customFormat="1"/>
    <row r="287" s="69" customFormat="1"/>
    <row r="288" s="69" customFormat="1"/>
    <row r="289" s="69" customFormat="1"/>
    <row r="290" s="69" customFormat="1"/>
    <row r="291" s="69" customFormat="1"/>
    <row r="292" s="69" customFormat="1"/>
    <row r="293" s="69" customFormat="1"/>
    <row r="294" s="69" customFormat="1"/>
    <row r="295" s="69" customFormat="1"/>
    <row r="296" s="69" customFormat="1"/>
    <row r="297" s="69" customFormat="1"/>
    <row r="298" s="69" customFormat="1"/>
    <row r="299" s="69" customFormat="1"/>
    <row r="300" s="69" customFormat="1"/>
    <row r="301" s="69" customFormat="1"/>
    <row r="302" s="69" customFormat="1"/>
    <row r="303" s="69" customFormat="1"/>
    <row r="304" s="69" customFormat="1"/>
    <row r="305" s="69" customFormat="1"/>
    <row r="306" s="69" customFormat="1"/>
    <row r="307" s="69" customFormat="1"/>
    <row r="308" s="69" customFormat="1"/>
    <row r="309" s="69" customFormat="1"/>
    <row r="310" s="69" customFormat="1"/>
    <row r="311" s="69" customFormat="1"/>
    <row r="312" s="69" customFormat="1"/>
    <row r="313" s="69" customFormat="1"/>
    <row r="314" s="69" customFormat="1"/>
    <row r="315" s="69" customFormat="1"/>
    <row r="316" s="69" customFormat="1"/>
    <row r="317" s="69" customFormat="1"/>
    <row r="318" s="69" customFormat="1"/>
    <row r="319" s="69" customFormat="1"/>
    <row r="320" s="69" customFormat="1"/>
    <row r="321" s="69" customFormat="1"/>
    <row r="322" s="69" customFormat="1"/>
    <row r="323" s="69" customFormat="1"/>
    <row r="324" s="69" customFormat="1"/>
    <row r="325" s="69" customFormat="1"/>
    <row r="326" s="69" customFormat="1"/>
    <row r="327" s="69" customFormat="1"/>
    <row r="328" s="69" customFormat="1"/>
    <row r="329" s="69" customFormat="1"/>
    <row r="330" s="69" customFormat="1"/>
    <row r="331" s="69" customFormat="1"/>
    <row r="332" s="69" customFormat="1"/>
    <row r="333" s="69" customFormat="1"/>
    <row r="334" s="69" customFormat="1"/>
    <row r="335" s="69" customFormat="1"/>
    <row r="336" s="69" customFormat="1"/>
    <row r="337" s="69" customFormat="1"/>
    <row r="338" s="69" customFormat="1"/>
    <row r="339" s="69" customFormat="1"/>
    <row r="340" s="69" customFormat="1"/>
    <row r="341" s="69" customFormat="1"/>
    <row r="342" s="69" customFormat="1"/>
    <row r="343" s="69" customFormat="1"/>
    <row r="344" s="69" customFormat="1"/>
    <row r="345" s="69" customFormat="1"/>
    <row r="346" s="69" customFormat="1"/>
    <row r="347" s="69" customFormat="1"/>
    <row r="348" s="69" customFormat="1"/>
    <row r="349" s="69" customFormat="1"/>
    <row r="350" s="69" customFormat="1"/>
    <row r="351" s="69" customFormat="1"/>
    <row r="352" s="69" customFormat="1"/>
    <row r="353" s="69" customFormat="1"/>
    <row r="354" s="69" customFormat="1"/>
    <row r="355" s="69" customFormat="1"/>
    <row r="356" s="69" customFormat="1"/>
    <row r="357" s="69" customFormat="1"/>
    <row r="358" s="69" customFormat="1"/>
    <row r="359" s="69" customFormat="1"/>
    <row r="360" s="69" customFormat="1"/>
    <row r="361" s="69" customFormat="1"/>
    <row r="362" s="69" customFormat="1"/>
    <row r="363" s="69" customFormat="1"/>
    <row r="364" s="69" customFormat="1"/>
    <row r="365" s="69" customFormat="1"/>
    <row r="366" s="69" customFormat="1"/>
    <row r="367" s="69" customFormat="1"/>
    <row r="368" s="69" customFormat="1"/>
    <row r="369" s="69" customFormat="1"/>
    <row r="370" s="69" customFormat="1"/>
    <row r="371" s="69" customFormat="1"/>
    <row r="372" s="69" customFormat="1"/>
    <row r="373" s="69" customFormat="1"/>
    <row r="374" s="69" customFormat="1"/>
    <row r="375" s="69" customFormat="1"/>
    <row r="376" s="69" customFormat="1"/>
    <row r="377" s="69" customFormat="1"/>
    <row r="378" s="69" customFormat="1"/>
    <row r="379" s="69" customFormat="1"/>
    <row r="380" s="69" customFormat="1"/>
    <row r="381" s="69" customFormat="1"/>
    <row r="382" s="69" customFormat="1"/>
    <row r="383" s="69" customFormat="1"/>
    <row r="384" s="69" customFormat="1"/>
    <row r="385" s="69" customFormat="1"/>
    <row r="386" s="69" customFormat="1"/>
    <row r="387" s="69" customFormat="1"/>
    <row r="388" s="69" customFormat="1"/>
    <row r="389" s="69" customFormat="1"/>
    <row r="390" s="69" customFormat="1"/>
    <row r="391" s="69" customFormat="1"/>
    <row r="392" s="69" customFormat="1"/>
    <row r="393" s="69" customFormat="1"/>
    <row r="394" s="69" customFormat="1"/>
    <row r="395" s="69" customFormat="1"/>
    <row r="396" s="69" customFormat="1"/>
    <row r="397" s="69" customFormat="1"/>
    <row r="398" s="69" customFormat="1"/>
    <row r="399" s="69" customFormat="1"/>
    <row r="400" s="69" customFormat="1"/>
    <row r="401" s="69" customFormat="1"/>
    <row r="402" s="69" customFormat="1"/>
    <row r="403" s="69" customFormat="1"/>
    <row r="404" s="69" customFormat="1"/>
    <row r="405" s="69" customFormat="1"/>
    <row r="406" s="69" customFormat="1"/>
    <row r="407" s="69" customFormat="1"/>
    <row r="408" s="69" customFormat="1"/>
    <row r="409" s="69" customFormat="1"/>
    <row r="410" s="69" customFormat="1"/>
    <row r="411" s="69" customFormat="1"/>
    <row r="412" s="69" customFormat="1"/>
    <row r="413" s="69" customFormat="1"/>
    <row r="414" s="69" customFormat="1"/>
    <row r="415" s="69" customFormat="1"/>
    <row r="416" s="69" customFormat="1"/>
    <row r="417" s="69" customFormat="1"/>
    <row r="418" s="69" customFormat="1"/>
    <row r="419" s="69" customFormat="1"/>
    <row r="420" s="69" customFormat="1"/>
    <row r="421" s="69" customFormat="1"/>
    <row r="422" s="69" customFormat="1"/>
    <row r="423" s="69" customFormat="1"/>
    <row r="424" s="69" customFormat="1"/>
    <row r="425" s="69" customFormat="1"/>
    <row r="426" s="69" customFormat="1"/>
    <row r="427" s="69" customFormat="1"/>
    <row r="428" s="69" customFormat="1"/>
    <row r="429" s="69" customFormat="1"/>
    <row r="430" s="69" customFormat="1"/>
    <row r="431" s="69" customFormat="1"/>
    <row r="432" s="69" customFormat="1"/>
    <row r="433" s="69" customFormat="1"/>
    <row r="434" s="69" customFormat="1"/>
    <row r="435" s="69" customFormat="1"/>
    <row r="436" s="69" customFormat="1"/>
    <row r="437" s="69" customFormat="1"/>
    <row r="438" s="69" customFormat="1"/>
    <row r="439" s="69" customFormat="1"/>
    <row r="440" s="69" customFormat="1"/>
    <row r="441" s="69" customFormat="1"/>
    <row r="442" s="69" customFormat="1"/>
    <row r="443" s="69" customFormat="1"/>
    <row r="444" s="69" customFormat="1"/>
    <row r="445" s="69" customFormat="1"/>
    <row r="446" s="69" customFormat="1"/>
    <row r="447" s="69" customFormat="1"/>
    <row r="448" s="69" customFormat="1"/>
    <row r="449" s="69" customFormat="1"/>
    <row r="450" s="69" customFormat="1"/>
    <row r="451" s="69" customFormat="1"/>
    <row r="452" s="69" customFormat="1"/>
    <row r="453" s="69" customFormat="1"/>
    <row r="454" s="69" customFormat="1"/>
    <row r="455" s="69" customFormat="1"/>
    <row r="456" s="69" customFormat="1"/>
    <row r="457" s="69" customFormat="1"/>
    <row r="458" s="69" customFormat="1"/>
    <row r="459" s="69" customFormat="1"/>
    <row r="460" s="69" customFormat="1"/>
    <row r="461" s="69" customFormat="1"/>
    <row r="462" s="69" customFormat="1"/>
    <row r="463" s="69" customFormat="1"/>
    <row r="464" s="69" customFormat="1"/>
    <row r="465" s="69" customFormat="1"/>
    <row r="466" s="69" customFormat="1"/>
    <row r="467" s="69" customFormat="1"/>
    <row r="468" s="69" customFormat="1"/>
    <row r="469" s="69" customFormat="1"/>
    <row r="470" s="69" customFormat="1"/>
    <row r="471" s="69" customFormat="1"/>
    <row r="472" s="69" customFormat="1"/>
    <row r="473" s="69" customFormat="1"/>
    <row r="474" s="69" customFormat="1"/>
    <row r="475" s="69" customFormat="1"/>
    <row r="476" s="69" customFormat="1"/>
    <row r="477" s="69" customFormat="1"/>
    <row r="478" s="69" customFormat="1"/>
    <row r="479" s="69" customFormat="1"/>
    <row r="480" s="69" customFormat="1"/>
    <row r="481" s="69" customFormat="1"/>
    <row r="482" s="69" customFormat="1"/>
    <row r="483" s="69" customFormat="1"/>
    <row r="484" s="69" customFormat="1"/>
    <row r="485" s="69" customFormat="1"/>
    <row r="486" s="69" customFormat="1"/>
    <row r="487" s="69" customFormat="1"/>
    <row r="488" s="69" customFormat="1"/>
    <row r="489" s="69" customFormat="1"/>
    <row r="490" s="69" customFormat="1"/>
    <row r="491" s="69" customFormat="1"/>
    <row r="492" s="69" customFormat="1"/>
    <row r="493" s="69" customFormat="1"/>
    <row r="494" s="69" customFormat="1"/>
    <row r="495" s="69" customFormat="1"/>
    <row r="496" s="69" customFormat="1"/>
    <row r="497" s="69" customFormat="1"/>
    <row r="498" s="69" customFormat="1"/>
    <row r="499" s="69" customFormat="1"/>
    <row r="500" s="69" customFormat="1"/>
    <row r="501" s="69" customFormat="1"/>
    <row r="502" s="69" customFormat="1"/>
    <row r="503" s="69" customFormat="1"/>
    <row r="504" s="69" customFormat="1"/>
    <row r="505" s="69" customFormat="1"/>
    <row r="506" s="69" customFormat="1"/>
    <row r="507" s="69" customFormat="1"/>
    <row r="508" s="69" customFormat="1"/>
    <row r="509" s="69" customFormat="1"/>
    <row r="510" s="69" customFormat="1"/>
    <row r="511" s="69" customFormat="1"/>
    <row r="512" s="69" customFormat="1"/>
    <row r="513" s="69" customFormat="1"/>
    <row r="514" s="69" customFormat="1"/>
    <row r="515" s="69" customFormat="1"/>
    <row r="516" s="69" customFormat="1"/>
    <row r="517" s="69" customFormat="1"/>
    <row r="518" s="69" customFormat="1"/>
    <row r="519" s="69" customFormat="1"/>
    <row r="520" s="69" customFormat="1"/>
    <row r="521" s="69" customFormat="1"/>
    <row r="522" s="69" customFormat="1"/>
    <row r="523" s="69" customFormat="1"/>
    <row r="524" s="69" customFormat="1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selection activeCell="B10" sqref="B10"/>
    </sheetView>
  </sheetViews>
  <sheetFormatPr defaultColWidth="8.85546875" defaultRowHeight="15"/>
  <cols>
    <col min="1" max="1" width="17.42578125" customWidth="1"/>
    <col min="2" max="11" width="11.140625" customWidth="1"/>
  </cols>
  <sheetData>
    <row r="1" spans="1:25">
      <c r="A1" s="1099" t="s">
        <v>315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>
      <c r="A2" s="1100" t="s">
        <v>316</v>
      </c>
      <c r="B2" s="1100"/>
      <c r="C2" s="1100"/>
      <c r="D2" s="1100"/>
      <c r="E2" s="1100"/>
      <c r="F2" s="1100"/>
      <c r="G2" s="1100"/>
      <c r="H2" s="1100"/>
      <c r="I2" s="1100"/>
      <c r="J2" s="1100"/>
      <c r="K2" s="1100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/>
    <row r="4" spans="1:25" ht="18.75" customHeight="1" thickTop="1">
      <c r="A4" s="373" t="s">
        <v>108</v>
      </c>
      <c r="B4" s="1097">
        <v>2012</v>
      </c>
      <c r="C4" s="1097">
        <v>2011</v>
      </c>
      <c r="D4" s="1101" t="s">
        <v>313</v>
      </c>
      <c r="E4" s="1101"/>
      <c r="F4" s="1101"/>
      <c r="G4" s="1101"/>
      <c r="H4" s="1101" t="s">
        <v>312</v>
      </c>
      <c r="I4" s="1101"/>
      <c r="J4" s="1101"/>
      <c r="K4" s="1101"/>
    </row>
    <row r="5" spans="1:25" ht="18.75" customHeight="1" thickBot="1">
      <c r="A5" s="372" t="s">
        <v>109</v>
      </c>
      <c r="B5" s="1098"/>
      <c r="C5" s="1098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>
      <c r="A6" s="375"/>
      <c r="B6" s="1096" t="s">
        <v>314</v>
      </c>
      <c r="C6" s="1096"/>
      <c r="D6" s="1096"/>
      <c r="E6" s="1096"/>
      <c r="F6" s="1096"/>
      <c r="G6" s="1096"/>
      <c r="H6" s="1096"/>
      <c r="I6" s="1096"/>
      <c r="J6" s="1096"/>
      <c r="K6" s="1096"/>
    </row>
    <row r="7" spans="1:25" ht="18" customHeight="1" thickTop="1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>
      <c r="B1" s="417" t="s">
        <v>417</v>
      </c>
      <c r="C1" s="417"/>
      <c r="D1" s="417"/>
      <c r="E1" s="417"/>
      <c r="G1" s="418" t="s">
        <v>182</v>
      </c>
      <c r="H1" s="418"/>
      <c r="I1" s="418"/>
      <c r="J1" s="418"/>
      <c r="L1" s="418" t="s">
        <v>209</v>
      </c>
      <c r="M1" s="418"/>
      <c r="N1" s="418"/>
      <c r="O1" s="418"/>
      <c r="Q1" s="419" t="s">
        <v>416</v>
      </c>
      <c r="R1" s="419"/>
      <c r="S1" s="419"/>
      <c r="T1" s="419"/>
      <c r="V1" s="420" t="s">
        <v>397</v>
      </c>
      <c r="W1" s="420"/>
      <c r="X1" s="420"/>
      <c r="Y1" s="420"/>
    </row>
    <row r="2" spans="1:27" s="407" customFormat="1" ht="45">
      <c r="A2" s="407" t="s">
        <v>418</v>
      </c>
      <c r="B2" s="413" t="s">
        <v>180</v>
      </c>
      <c r="C2" s="413" t="s">
        <v>181</v>
      </c>
      <c r="D2" s="413" t="s">
        <v>327</v>
      </c>
      <c r="E2" s="413" t="s">
        <v>328</v>
      </c>
      <c r="G2" s="415" t="s">
        <v>180</v>
      </c>
      <c r="H2" s="415" t="s">
        <v>181</v>
      </c>
      <c r="I2" s="415" t="s">
        <v>327</v>
      </c>
      <c r="J2" s="415" t="s">
        <v>328</v>
      </c>
      <c r="L2" s="415" t="s">
        <v>180</v>
      </c>
      <c r="M2" s="415" t="s">
        <v>181</v>
      </c>
      <c r="N2" s="415" t="s">
        <v>327</v>
      </c>
      <c r="O2" s="415" t="s">
        <v>328</v>
      </c>
      <c r="Q2" s="414" t="s">
        <v>180</v>
      </c>
      <c r="R2" s="414" t="s">
        <v>181</v>
      </c>
      <c r="S2" s="414" t="s">
        <v>327</v>
      </c>
      <c r="T2" s="414" t="s">
        <v>328</v>
      </c>
      <c r="V2" s="416" t="s">
        <v>180</v>
      </c>
      <c r="W2" s="416" t="s">
        <v>181</v>
      </c>
      <c r="X2" s="416" t="s">
        <v>327</v>
      </c>
      <c r="Y2" s="416" t="s">
        <v>328</v>
      </c>
      <c r="AA2" s="421" t="s">
        <v>206</v>
      </c>
    </row>
    <row r="3" spans="1:27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12"/>
      <c r="AA3" s="1">
        <f>SUM(V3:Y3)</f>
        <v>11938.109628</v>
      </c>
    </row>
    <row r="4" spans="1:27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12"/>
      <c r="AA4" s="1">
        <f t="shared" ref="AA4:AA38" si="8">SUM(V4:Y4)</f>
        <v>13298.277193</v>
      </c>
    </row>
    <row r="5" spans="1:27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12"/>
      <c r="AA5" s="1">
        <f t="shared" si="8"/>
        <v>14236.687419</v>
      </c>
    </row>
    <row r="6" spans="1:27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12"/>
      <c r="AA6" s="1">
        <f t="shared" si="8"/>
        <v>13588.095764</v>
      </c>
    </row>
    <row r="7" spans="1:27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12"/>
      <c r="AA7" s="1">
        <f t="shared" si="8"/>
        <v>13173.603999999999</v>
      </c>
    </row>
    <row r="8" spans="1:27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12"/>
      <c r="AA8" s="1">
        <f t="shared" si="8"/>
        <v>13145.373</v>
      </c>
    </row>
    <row r="9" spans="1:27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12"/>
      <c r="AA9" s="1">
        <f t="shared" si="8"/>
        <v>15428.838</v>
      </c>
    </row>
    <row r="10" spans="1:27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12"/>
      <c r="AA10" s="1">
        <f t="shared" si="8"/>
        <v>16572.331999999999</v>
      </c>
    </row>
    <row r="11" spans="1:27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12"/>
      <c r="AA11" s="1">
        <f t="shared" si="8"/>
        <v>15531.9851919841</v>
      </c>
    </row>
    <row r="12" spans="1:27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12"/>
      <c r="AA12" s="1">
        <f t="shared" si="8"/>
        <v>15636.442204000001</v>
      </c>
    </row>
    <row r="13" spans="1:27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12"/>
      <c r="AA13" s="1">
        <f t="shared" si="8"/>
        <v>14865.400782789</v>
      </c>
    </row>
    <row r="14" spans="1:27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12"/>
      <c r="AA14" s="1">
        <f t="shared" si="8"/>
        <v>13980.9681493506</v>
      </c>
    </row>
    <row r="15" spans="1:27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12"/>
      <c r="AA15" s="1">
        <f t="shared" si="8"/>
        <v>14269.922092288352</v>
      </c>
    </row>
    <row r="16" spans="1:27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12"/>
      <c r="AA16" s="1">
        <f t="shared" si="8"/>
        <v>15992.019379334022</v>
      </c>
    </row>
    <row r="17" spans="1:28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12"/>
      <c r="AA17" s="1">
        <f t="shared" si="8"/>
        <v>14889.243755874122</v>
      </c>
    </row>
    <row r="18" spans="1:28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12"/>
      <c r="AA18" s="1">
        <f t="shared" si="8"/>
        <v>15641.055319760681</v>
      </c>
    </row>
    <row r="19" spans="1:28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12"/>
      <c r="AA19" s="1">
        <f t="shared" si="8"/>
        <v>15519.447624245582</v>
      </c>
    </row>
    <row r="20" spans="1:28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12"/>
      <c r="AA20" s="1">
        <f t="shared" si="8"/>
        <v>15040.54</v>
      </c>
    </row>
    <row r="21" spans="1:28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12"/>
      <c r="AA21" s="1">
        <f t="shared" si="8"/>
        <v>16037.212560804757</v>
      </c>
    </row>
    <row r="22" spans="1:28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12"/>
      <c r="AA22" s="1">
        <f t="shared" si="8"/>
        <v>17661.141300662508</v>
      </c>
      <c r="AB22" s="427">
        <f>SUM(AA19:AA22)</f>
        <v>64258.341485712852</v>
      </c>
    </row>
    <row r="23" spans="1:28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12"/>
      <c r="AA23" s="1">
        <f t="shared" si="8"/>
        <v>17725.905615200998</v>
      </c>
    </row>
    <row r="24" spans="1:28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12"/>
      <c r="AA24" s="1">
        <f t="shared" si="8"/>
        <v>20348.855156286201</v>
      </c>
    </row>
    <row r="25" spans="1:28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12"/>
      <c r="AA25" s="1">
        <f t="shared" si="8"/>
        <v>20401.333218487351</v>
      </c>
    </row>
    <row r="26" spans="1:28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12"/>
      <c r="AA26" s="1">
        <f t="shared" si="8"/>
        <v>22190.736090199844</v>
      </c>
      <c r="AB26" s="427">
        <f>SUM(AA23:AA26)</f>
        <v>80666.83008017439</v>
      </c>
    </row>
    <row r="27" spans="1:28" s="424" customFormat="1">
      <c r="A27" s="424" t="s">
        <v>337</v>
      </c>
      <c r="B27" s="425">
        <v>5181.8439136767174</v>
      </c>
      <c r="C27" s="425">
        <v>5073.0026704181555</v>
      </c>
      <c r="D27" s="425">
        <v>3286.8353701010201</v>
      </c>
      <c r="E27" s="425">
        <v>662.57064040385046</v>
      </c>
      <c r="F27" s="425"/>
      <c r="G27" s="425">
        <v>163.26816912854221</v>
      </c>
      <c r="H27" s="425">
        <v>1408.8789824753771</v>
      </c>
      <c r="I27" s="425">
        <v>2179.6213243898401</v>
      </c>
      <c r="J27" s="425">
        <v>145.92933025582562</v>
      </c>
      <c r="K27" s="425"/>
      <c r="L27" s="425">
        <v>67.553880625000005</v>
      </c>
      <c r="M27" s="425">
        <v>232.06193789855593</v>
      </c>
      <c r="N27" s="425">
        <v>2136.1078048168201</v>
      </c>
      <c r="O27" s="425">
        <v>75.737241034962693</v>
      </c>
      <c r="P27" s="425"/>
      <c r="Q27" s="425">
        <f t="shared" si="0"/>
        <v>230.82204975354222</v>
      </c>
      <c r="R27" s="425">
        <f t="shared" si="1"/>
        <v>1640.9409203739331</v>
      </c>
      <c r="S27" s="425">
        <f t="shared" si="2"/>
        <v>4315.7291292066602</v>
      </c>
      <c r="T27" s="425">
        <f t="shared" si="3"/>
        <v>221.66657129078831</v>
      </c>
      <c r="U27" s="425"/>
      <c r="V27" s="425">
        <f t="shared" si="4"/>
        <v>5412.6659634302596</v>
      </c>
      <c r="W27" s="425">
        <f t="shared" si="5"/>
        <v>6713.9435907920888</v>
      </c>
      <c r="X27" s="425">
        <f t="shared" si="6"/>
        <v>7602.5644993076803</v>
      </c>
      <c r="Y27" s="425">
        <f t="shared" si="7"/>
        <v>884.23721169463875</v>
      </c>
      <c r="Z27" s="426"/>
      <c r="AA27" s="427">
        <f t="shared" si="8"/>
        <v>20613.411265224666</v>
      </c>
    </row>
    <row r="28" spans="1:28" s="424" customFormat="1">
      <c r="A28" s="424" t="s">
        <v>338</v>
      </c>
      <c r="B28" s="425">
        <v>6108.9181789999993</v>
      </c>
      <c r="C28" s="425">
        <v>5347.1584320000002</v>
      </c>
      <c r="D28" s="425">
        <v>3559.4733789999996</v>
      </c>
      <c r="E28" s="425">
        <v>789.11085099999991</v>
      </c>
      <c r="F28" s="425"/>
      <c r="G28" s="425">
        <v>256.395557</v>
      </c>
      <c r="H28" s="425">
        <v>1449.882801</v>
      </c>
      <c r="I28" s="425">
        <v>2541.9295789999996</v>
      </c>
      <c r="J28" s="425">
        <v>158.75883300000001</v>
      </c>
      <c r="K28" s="425"/>
      <c r="L28" s="425">
        <v>119.10597199999999</v>
      </c>
      <c r="M28" s="425">
        <v>325.57137699999998</v>
      </c>
      <c r="N28" s="425">
        <v>1923.2016020000001</v>
      </c>
      <c r="O28" s="425">
        <v>137.99299199999999</v>
      </c>
      <c r="P28" s="425"/>
      <c r="Q28" s="425">
        <f t="shared" si="0"/>
        <v>375.501529</v>
      </c>
      <c r="R28" s="425">
        <f t="shared" si="1"/>
        <v>1775.454178</v>
      </c>
      <c r="S28" s="425">
        <f t="shared" si="2"/>
        <v>4465.1311809999997</v>
      </c>
      <c r="T28" s="425">
        <f t="shared" si="3"/>
        <v>296.751825</v>
      </c>
      <c r="U28" s="425"/>
      <c r="V28" s="425">
        <f t="shared" si="4"/>
        <v>6484.4197079999994</v>
      </c>
      <c r="W28" s="425">
        <f t="shared" si="5"/>
        <v>7122.6126100000001</v>
      </c>
      <c r="X28" s="425">
        <f t="shared" si="6"/>
        <v>8024.6045599999998</v>
      </c>
      <c r="Y28" s="425">
        <f t="shared" si="7"/>
        <v>1085.862676</v>
      </c>
      <c r="Z28" s="426"/>
      <c r="AA28" s="425">
        <f t="shared" si="8"/>
        <v>22717.499553999998</v>
      </c>
    </row>
    <row r="29" spans="1:28" s="424" customFormat="1">
      <c r="A29" s="424" t="s">
        <v>339</v>
      </c>
      <c r="B29" s="425">
        <v>5900.4456361999992</v>
      </c>
      <c r="C29" s="425">
        <v>6120.0835551</v>
      </c>
      <c r="D29" s="425">
        <v>3254.4521746999999</v>
      </c>
      <c r="E29" s="425">
        <v>799.61185082000009</v>
      </c>
      <c r="F29" s="425"/>
      <c r="G29" s="425">
        <v>214.24682035000001</v>
      </c>
      <c r="H29" s="425">
        <v>1177.5229195999998</v>
      </c>
      <c r="I29" s="425">
        <v>2397.9436236000001</v>
      </c>
      <c r="J29" s="425">
        <v>157.10169227999998</v>
      </c>
      <c r="K29" s="425"/>
      <c r="L29" s="425">
        <v>138.32747499999999</v>
      </c>
      <c r="M29" s="425">
        <v>571.40494819000003</v>
      </c>
      <c r="N29" s="425">
        <v>2015.0749714000001</v>
      </c>
      <c r="O29" s="425">
        <v>105.41353942000001</v>
      </c>
      <c r="P29" s="425"/>
      <c r="Q29" s="425">
        <f t="shared" si="0"/>
        <v>352.57429535</v>
      </c>
      <c r="R29" s="425">
        <f t="shared" si="1"/>
        <v>1748.9278677899997</v>
      </c>
      <c r="S29" s="425">
        <f t="shared" si="2"/>
        <v>4413.0185950000005</v>
      </c>
      <c r="T29" s="425">
        <f t="shared" si="3"/>
        <v>262.51523169999996</v>
      </c>
      <c r="U29" s="425"/>
      <c r="V29" s="425">
        <f t="shared" si="4"/>
        <v>6253.0199315499995</v>
      </c>
      <c r="W29" s="425">
        <f t="shared" si="5"/>
        <v>7869.0114228900002</v>
      </c>
      <c r="X29" s="425">
        <f t="shared" si="6"/>
        <v>7667.4707697000003</v>
      </c>
      <c r="Y29" s="425">
        <f t="shared" si="7"/>
        <v>1062.1270825199999</v>
      </c>
      <c r="Z29" s="426"/>
      <c r="AA29" s="427">
        <f t="shared" si="8"/>
        <v>22851.62920666</v>
      </c>
    </row>
    <row r="30" spans="1:28" s="424" customFormat="1">
      <c r="A30" s="424" t="s">
        <v>340</v>
      </c>
      <c r="B30" s="425">
        <v>6389.8297443778974</v>
      </c>
      <c r="C30" s="425">
        <v>6078.7046714962089</v>
      </c>
      <c r="D30" s="425">
        <v>3726.4612530753247</v>
      </c>
      <c r="E30" s="425">
        <v>920.72403605629893</v>
      </c>
      <c r="F30" s="425"/>
      <c r="G30" s="425">
        <v>227.50236440733548</v>
      </c>
      <c r="H30" s="425">
        <v>1123.0801696147532</v>
      </c>
      <c r="I30" s="425">
        <v>2480.8125846017924</v>
      </c>
      <c r="J30" s="425">
        <v>214.03492044172353</v>
      </c>
      <c r="K30" s="425"/>
      <c r="L30" s="425">
        <v>195.78821075034841</v>
      </c>
      <c r="M30" s="425">
        <v>396.03498946143378</v>
      </c>
      <c r="N30" s="425">
        <v>2799.0749178402848</v>
      </c>
      <c r="O30" s="425">
        <v>140.31604357863148</v>
      </c>
      <c r="P30" s="425"/>
      <c r="Q30" s="425">
        <f t="shared" si="0"/>
        <v>423.29057515768386</v>
      </c>
      <c r="R30" s="425">
        <f t="shared" si="1"/>
        <v>1519.115159076187</v>
      </c>
      <c r="S30" s="425">
        <f t="shared" si="2"/>
        <v>5279.8875024420777</v>
      </c>
      <c r="T30" s="425">
        <f t="shared" si="3"/>
        <v>354.35096402035504</v>
      </c>
      <c r="U30" s="425"/>
      <c r="V30" s="425">
        <f t="shared" si="4"/>
        <v>6813.1203195355811</v>
      </c>
      <c r="W30" s="425">
        <f t="shared" si="5"/>
        <v>7597.8198305723963</v>
      </c>
      <c r="X30" s="425">
        <f t="shared" si="6"/>
        <v>9006.3487555174033</v>
      </c>
      <c r="Y30" s="425">
        <f t="shared" si="7"/>
        <v>1275.0750000766539</v>
      </c>
      <c r="Z30" s="426"/>
      <c r="AA30" s="427">
        <f t="shared" si="8"/>
        <v>24692.363905702034</v>
      </c>
      <c r="AB30" s="427">
        <f>SUM(AA27:AA30)</f>
        <v>90874.903931586698</v>
      </c>
    </row>
    <row r="31" spans="1:28" s="386" customFormat="1">
      <c r="A31" s="386" t="s">
        <v>341</v>
      </c>
      <c r="B31" s="422">
        <v>6709.2820599999995</v>
      </c>
      <c r="C31" s="422">
        <v>6471.3219440000003</v>
      </c>
      <c r="D31" s="422">
        <v>3880.3794760000001</v>
      </c>
      <c r="E31" s="422">
        <v>1057.1496520000001</v>
      </c>
      <c r="F31" s="422"/>
      <c r="G31" s="422">
        <v>252.330353</v>
      </c>
      <c r="H31" s="422">
        <v>1122.9226960000001</v>
      </c>
      <c r="I31" s="422">
        <v>2024.227322</v>
      </c>
      <c r="J31" s="422">
        <v>147.72826599999996</v>
      </c>
      <c r="K31" s="422"/>
      <c r="L31" s="422">
        <v>240.21343599999997</v>
      </c>
      <c r="M31" s="422">
        <v>458.10587199999998</v>
      </c>
      <c r="N31" s="422">
        <v>2494.8479950000005</v>
      </c>
      <c r="O31" s="422">
        <v>114.82996399999998</v>
      </c>
      <c r="P31" s="422"/>
      <c r="Q31" s="422">
        <f t="shared" si="0"/>
        <v>492.54378899999995</v>
      </c>
      <c r="R31" s="422">
        <f t="shared" si="1"/>
        <v>1581.0285680000002</v>
      </c>
      <c r="S31" s="422">
        <f t="shared" si="2"/>
        <v>4519.0753170000007</v>
      </c>
      <c r="T31" s="422">
        <f t="shared" si="3"/>
        <v>262.55822999999992</v>
      </c>
      <c r="U31" s="422"/>
      <c r="V31" s="422">
        <f t="shared" si="4"/>
        <v>7201.8258489999998</v>
      </c>
      <c r="W31" s="422">
        <f t="shared" si="5"/>
        <v>8052.3505120000009</v>
      </c>
      <c r="X31" s="422">
        <f t="shared" si="6"/>
        <v>8399.4547930000008</v>
      </c>
      <c r="Y31" s="422">
        <f t="shared" si="7"/>
        <v>1319.7078819999999</v>
      </c>
      <c r="Z31" s="423"/>
      <c r="AA31" s="387">
        <f t="shared" si="8"/>
        <v>24973.339036000001</v>
      </c>
    </row>
    <row r="32" spans="1:28" s="386" customFormat="1">
      <c r="A32" s="386" t="s">
        <v>342</v>
      </c>
      <c r="B32" s="422">
        <v>7154.9295832219004</v>
      </c>
      <c r="C32" s="422">
        <v>6370.5142486410014</v>
      </c>
      <c r="D32" s="422">
        <v>3196.0472806516</v>
      </c>
      <c r="E32" s="422">
        <v>955.05761229979987</v>
      </c>
      <c r="F32" s="422"/>
      <c r="G32" s="422">
        <v>193.57025090920001</v>
      </c>
      <c r="H32" s="422">
        <v>1160.0778426504</v>
      </c>
      <c r="I32" s="422">
        <v>2351.4130020280004</v>
      </c>
      <c r="J32" s="422">
        <v>118.23694354179997</v>
      </c>
      <c r="K32" s="422"/>
      <c r="L32" s="422">
        <v>308.64504299999999</v>
      </c>
      <c r="M32" s="422">
        <v>625.99673596000002</v>
      </c>
      <c r="N32" s="422">
        <v>2619.5543455163993</v>
      </c>
      <c r="O32" s="422">
        <v>118.77263018080002</v>
      </c>
      <c r="P32" s="422"/>
      <c r="Q32" s="422">
        <f t="shared" ref="Q32:T36" si="9">G32+L32</f>
        <v>502.2152939092</v>
      </c>
      <c r="R32" s="422">
        <f t="shared" si="9"/>
        <v>1786.0745786104001</v>
      </c>
      <c r="S32" s="422">
        <f t="shared" si="9"/>
        <v>4970.9673475443997</v>
      </c>
      <c r="T32" s="422">
        <f t="shared" si="9"/>
        <v>237.00957372260001</v>
      </c>
      <c r="U32" s="422"/>
      <c r="V32" s="422">
        <f t="shared" ref="V32:Y36" si="10">B32+Q32</f>
        <v>7657.1448771311007</v>
      </c>
      <c r="W32" s="422">
        <f t="shared" si="10"/>
        <v>8156.5888272514012</v>
      </c>
      <c r="X32" s="422">
        <f t="shared" si="10"/>
        <v>8167.0146281959996</v>
      </c>
      <c r="Y32" s="422">
        <f t="shared" si="10"/>
        <v>1192.0671860223999</v>
      </c>
      <c r="AA32" s="387">
        <f t="shared" si="8"/>
        <v>25172.815518600903</v>
      </c>
    </row>
    <row r="33" spans="1:28" s="386" customFormat="1">
      <c r="A33" s="386" t="s">
        <v>401</v>
      </c>
      <c r="B33" s="422">
        <v>7035.6906220000001</v>
      </c>
      <c r="C33" s="422">
        <v>6975.1296560000001</v>
      </c>
      <c r="D33" s="422">
        <v>2819.9318210000001</v>
      </c>
      <c r="E33" s="422">
        <v>885.73674900000003</v>
      </c>
      <c r="F33" s="422"/>
      <c r="G33" s="422">
        <v>245.696057</v>
      </c>
      <c r="H33" s="422">
        <v>1057.6391859999999</v>
      </c>
      <c r="I33" s="422">
        <v>2368.0009920000002</v>
      </c>
      <c r="J33" s="422">
        <v>127.62611899999999</v>
      </c>
      <c r="K33" s="422"/>
      <c r="L33" s="422">
        <v>316.60931400000004</v>
      </c>
      <c r="M33" s="422">
        <v>691.19689300000005</v>
      </c>
      <c r="N33" s="422">
        <v>2650.0346000000004</v>
      </c>
      <c r="O33" s="422">
        <v>127.35642500000002</v>
      </c>
      <c r="P33" s="422"/>
      <c r="Q33" s="422">
        <f t="shared" si="9"/>
        <v>562.30537100000004</v>
      </c>
      <c r="R33" s="422">
        <f t="shared" si="9"/>
        <v>1748.8360789999999</v>
      </c>
      <c r="S33" s="422">
        <f t="shared" si="9"/>
        <v>5018.0355920000002</v>
      </c>
      <c r="T33" s="422">
        <f t="shared" si="9"/>
        <v>254.98254400000002</v>
      </c>
      <c r="U33" s="422"/>
      <c r="V33" s="422">
        <f t="shared" si="10"/>
        <v>7597.9959930000005</v>
      </c>
      <c r="W33" s="422">
        <f t="shared" si="10"/>
        <v>8723.9657349999998</v>
      </c>
      <c r="X33" s="422">
        <f t="shared" si="10"/>
        <v>7837.9674130000003</v>
      </c>
      <c r="Y33" s="422">
        <f t="shared" si="10"/>
        <v>1140.7192930000001</v>
      </c>
      <c r="AA33" s="387">
        <f t="shared" si="8"/>
        <v>25300.648434000002</v>
      </c>
    </row>
    <row r="34" spans="1:28" s="386" customFormat="1">
      <c r="A34" s="386" t="s">
        <v>405</v>
      </c>
      <c r="B34" s="422">
        <v>7395.7596030000004</v>
      </c>
      <c r="C34" s="422">
        <v>7517.3220489999994</v>
      </c>
      <c r="D34" s="422">
        <v>2968.8942089999991</v>
      </c>
      <c r="E34" s="422">
        <v>1078.2089820000001</v>
      </c>
      <c r="F34" s="422"/>
      <c r="G34" s="422">
        <v>273.72376500000001</v>
      </c>
      <c r="H34" s="422">
        <v>1190.792713</v>
      </c>
      <c r="I34" s="422">
        <v>2184.4324689999994</v>
      </c>
      <c r="J34" s="422">
        <v>163.15802499999998</v>
      </c>
      <c r="K34" s="422"/>
      <c r="L34" s="422">
        <v>389.76347299999998</v>
      </c>
      <c r="M34" s="422">
        <v>673.81724499999996</v>
      </c>
      <c r="N34" s="422">
        <v>3131.7565939999995</v>
      </c>
      <c r="O34" s="422">
        <v>131.78082599999996</v>
      </c>
      <c r="P34" s="422"/>
      <c r="Q34" s="422">
        <f t="shared" si="9"/>
        <v>663.48723799999993</v>
      </c>
      <c r="R34" s="422">
        <f t="shared" si="9"/>
        <v>1864.609958</v>
      </c>
      <c r="S34" s="422">
        <f t="shared" si="9"/>
        <v>5316.1890629999989</v>
      </c>
      <c r="T34" s="422">
        <f t="shared" si="9"/>
        <v>294.93885099999994</v>
      </c>
      <c r="U34" s="422"/>
      <c r="V34" s="422">
        <f t="shared" si="10"/>
        <v>8059.2468410000001</v>
      </c>
      <c r="W34" s="422">
        <f t="shared" si="10"/>
        <v>9381.9320069999994</v>
      </c>
      <c r="X34" s="422">
        <f t="shared" si="10"/>
        <v>8285.083271999998</v>
      </c>
      <c r="Y34" s="422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8">
        <f t="shared" si="9"/>
        <v>577.17102999999997</v>
      </c>
      <c r="R35" s="428">
        <f t="shared" si="9"/>
        <v>2015.070869046875</v>
      </c>
      <c r="S35" s="428">
        <f t="shared" si="9"/>
        <v>6085.2611427187512</v>
      </c>
      <c r="T35" s="428">
        <f t="shared" si="9"/>
        <v>392.52949331249994</v>
      </c>
      <c r="U35" s="428"/>
      <c r="V35" s="428">
        <f t="shared" si="10"/>
        <v>8606.1646739843745</v>
      </c>
      <c r="W35" s="428">
        <f t="shared" si="10"/>
        <v>10006.007680101562</v>
      </c>
      <c r="X35" s="428">
        <f t="shared" si="10"/>
        <v>8752.7020791582036</v>
      </c>
      <c r="Y35" s="428">
        <f t="shared" si="10"/>
        <v>1375.9193039941408</v>
      </c>
      <c r="Z35" s="404"/>
      <c r="AA35" s="385">
        <f t="shared" si="8"/>
        <v>28740.793737238284</v>
      </c>
    </row>
    <row r="36" spans="1:28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8">
        <f t="shared" si="9"/>
        <v>722.50455800000009</v>
      </c>
      <c r="R36" s="428">
        <f t="shared" si="9"/>
        <v>2299.8023109999999</v>
      </c>
      <c r="S36" s="428">
        <f t="shared" si="9"/>
        <v>5537.4765659999994</v>
      </c>
      <c r="T36" s="428">
        <f t="shared" si="9"/>
        <v>448.55087800000001</v>
      </c>
      <c r="U36" s="384"/>
      <c r="V36" s="428">
        <f t="shared" si="10"/>
        <v>8253.3298639999994</v>
      </c>
      <c r="W36" s="428">
        <f t="shared" si="10"/>
        <v>9417.8950779999996</v>
      </c>
      <c r="X36" s="428">
        <f t="shared" si="10"/>
        <v>8287.7414509999981</v>
      </c>
      <c r="Y36" s="428">
        <f t="shared" si="10"/>
        <v>1280.172262</v>
      </c>
      <c r="AA36" s="385">
        <f t="shared" si="8"/>
        <v>27239.138654999999</v>
      </c>
    </row>
    <row r="37" spans="1:28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8">
        <f t="shared" ref="Q37:T38" si="11">G37+L37</f>
        <v>733.10200899999995</v>
      </c>
      <c r="R37" s="428">
        <f t="shared" si="11"/>
        <v>2535.3058099999998</v>
      </c>
      <c r="S37" s="428">
        <f t="shared" si="11"/>
        <v>6312.2906060000005</v>
      </c>
      <c r="T37" s="428">
        <f t="shared" si="11"/>
        <v>407.89754099999999</v>
      </c>
      <c r="U37" s="384"/>
      <c r="V37" s="428">
        <f t="shared" ref="V37:Y38" si="12">B37+Q37</f>
        <v>8227.0234339999988</v>
      </c>
      <c r="W37" s="428">
        <f t="shared" si="12"/>
        <v>9936.7297500000004</v>
      </c>
      <c r="X37" s="428">
        <f t="shared" si="12"/>
        <v>9330.1599490000008</v>
      </c>
      <c r="Y37" s="428">
        <f t="shared" si="12"/>
        <v>1340.2389330000001</v>
      </c>
      <c r="AA37" s="385">
        <f t="shared" si="8"/>
        <v>28834.152066000002</v>
      </c>
    </row>
    <row r="38" spans="1:28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8">
        <f t="shared" si="11"/>
        <v>677.50578100000007</v>
      </c>
      <c r="R38" s="428">
        <f t="shared" si="11"/>
        <v>1854.214512</v>
      </c>
      <c r="S38" s="428">
        <f t="shared" si="11"/>
        <v>6569.2565790000008</v>
      </c>
      <c r="T38" s="428">
        <f t="shared" si="11"/>
        <v>575.28844200000003</v>
      </c>
      <c r="U38" s="384"/>
      <c r="V38" s="428">
        <f t="shared" si="12"/>
        <v>8759.7198079999998</v>
      </c>
      <c r="W38" s="428">
        <f t="shared" si="12"/>
        <v>9719.1007489999993</v>
      </c>
      <c r="X38" s="428">
        <f t="shared" si="12"/>
        <v>10216.800735000001</v>
      </c>
      <c r="Y38" s="428">
        <f t="shared" si="12"/>
        <v>1433.317045</v>
      </c>
      <c r="AA38" s="385">
        <f t="shared" si="8"/>
        <v>30128.938337</v>
      </c>
      <c r="AB38" s="434">
        <f>SUM(AA35:AA38)</f>
        <v>114943.02279523828</v>
      </c>
    </row>
    <row r="39" spans="1:28">
      <c r="A39" t="s">
        <v>490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8"/>
      <c r="R39" s="428"/>
      <c r="S39" s="428"/>
      <c r="T39" s="428"/>
      <c r="U39" s="384"/>
      <c r="V39" s="428"/>
      <c r="W39" s="428"/>
      <c r="X39" s="428"/>
      <c r="Y39" s="428"/>
      <c r="AA39" s="385"/>
    </row>
    <row r="40" spans="1:28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8"/>
      <c r="R40" s="428"/>
      <c r="S40" s="428"/>
      <c r="T40" s="428"/>
      <c r="U40" s="384"/>
      <c r="V40" s="428"/>
      <c r="W40" s="428"/>
      <c r="X40" s="428"/>
      <c r="Y40" s="428"/>
      <c r="AA40" s="385"/>
    </row>
    <row r="41" spans="1:28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8"/>
      <c r="R41" s="428"/>
      <c r="S41" s="428"/>
      <c r="T41" s="428"/>
      <c r="U41" s="384"/>
      <c r="V41" s="428"/>
      <c r="W41" s="428"/>
      <c r="X41" s="428"/>
      <c r="Y41" s="428"/>
      <c r="AA41" s="385"/>
    </row>
    <row r="42" spans="1:28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8"/>
      <c r="R42" s="428"/>
      <c r="S42" s="428"/>
      <c r="T42" s="428"/>
      <c r="U42" s="384"/>
      <c r="V42" s="428"/>
      <c r="W42" s="428"/>
      <c r="X42" s="428"/>
      <c r="Y42" s="428"/>
      <c r="AA42" s="385"/>
    </row>
    <row r="43" spans="1:28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8"/>
      <c r="R43" s="428"/>
      <c r="S43" s="428"/>
      <c r="T43" s="428"/>
      <c r="U43" s="384"/>
      <c r="V43" s="428"/>
      <c r="W43" s="428"/>
      <c r="X43" s="428"/>
      <c r="Y43" s="428"/>
      <c r="AA43" s="385"/>
    </row>
    <row r="44" spans="1:28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8"/>
      <c r="R44" s="428"/>
      <c r="S44" s="428"/>
      <c r="T44" s="428"/>
      <c r="U44" s="384"/>
      <c r="V44" s="428"/>
      <c r="W44" s="428"/>
      <c r="X44" s="428"/>
      <c r="Y44" s="428"/>
      <c r="AA44" s="385"/>
    </row>
    <row r="45" spans="1:28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8"/>
      <c r="R45" s="428"/>
      <c r="S45" s="428"/>
      <c r="T45" s="428"/>
      <c r="U45" s="384"/>
      <c r="V45" s="428"/>
      <c r="W45" s="428"/>
      <c r="X45" s="428"/>
      <c r="Y45" s="428"/>
      <c r="AA45" s="385"/>
    </row>
    <row r="46" spans="1:28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8"/>
      <c r="R46" s="428"/>
      <c r="S46" s="428"/>
      <c r="T46" s="428"/>
      <c r="U46" s="384"/>
      <c r="V46" s="428"/>
      <c r="W46" s="428"/>
      <c r="X46" s="428"/>
      <c r="Y46" s="428"/>
      <c r="AA46" s="385"/>
    </row>
    <row r="47" spans="1:28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8"/>
      <c r="R47" s="428"/>
      <c r="S47" s="428"/>
      <c r="T47" s="428"/>
      <c r="U47" s="384"/>
      <c r="V47" s="428"/>
      <c r="W47" s="428"/>
      <c r="X47" s="428"/>
      <c r="Y47" s="428"/>
      <c r="AA47" s="385"/>
    </row>
    <row r="48" spans="1:28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6"/>
  <sheetViews>
    <sheetView view="pageBreakPreview" zoomScale="90" zoomScaleNormal="100" zoomScaleSheetLayoutView="90" workbookViewId="0">
      <pane xSplit="2" ySplit="7" topLeftCell="C8" activePane="bottomRight" state="frozen"/>
      <selection activeCell="F42" sqref="F42"/>
      <selection pane="topRight" activeCell="F42" sqref="F42"/>
      <selection pane="bottomLeft" activeCell="F42" sqref="F42"/>
      <selection pane="bottomRight" activeCell="I24" sqref="I24"/>
    </sheetView>
  </sheetViews>
  <sheetFormatPr defaultColWidth="9.140625" defaultRowHeight="15"/>
  <cols>
    <col min="1" max="2" width="10.7109375" style="462" customWidth="1"/>
    <col min="3" max="3" width="13.140625" style="462" customWidth="1"/>
    <col min="4" max="4" width="20" style="462" customWidth="1"/>
    <col min="5" max="5" width="16.85546875" style="462" customWidth="1"/>
    <col min="6" max="6" width="16.140625" style="462" customWidth="1"/>
    <col min="7" max="7" width="14.5703125" style="462" customWidth="1"/>
    <col min="8" max="8" width="11.7109375" style="543" bestFit="1" customWidth="1"/>
    <col min="9" max="9" width="10.28515625" style="779" bestFit="1" customWidth="1"/>
    <col min="10" max="10" width="9.140625" style="543"/>
    <col min="11" max="11" width="15" style="944" bestFit="1" customWidth="1"/>
    <col min="12" max="12" width="15" style="556" bestFit="1" customWidth="1"/>
    <col min="13" max="13" width="14.5703125" style="556" customWidth="1"/>
    <col min="14" max="14" width="11.42578125" style="556" bestFit="1" customWidth="1"/>
    <col min="15" max="15" width="12.7109375" style="878" bestFit="1" customWidth="1"/>
    <col min="16" max="16" width="11.42578125" style="878" bestFit="1" customWidth="1"/>
    <col min="17" max="17" width="12.7109375" style="878" bestFit="1" customWidth="1"/>
    <col min="18" max="18" width="11.42578125" style="878" bestFit="1" customWidth="1"/>
    <col min="19" max="19" width="12.85546875" style="878" bestFit="1" customWidth="1"/>
    <col min="20" max="20" width="9.140625" style="779"/>
    <col min="21" max="16384" width="9.140625" style="543"/>
  </cols>
  <sheetData>
    <row r="1" spans="1:25" ht="21" customHeight="1">
      <c r="A1" s="977">
        <v>2</v>
      </c>
      <c r="B1" s="616" t="s">
        <v>564</v>
      </c>
    </row>
    <row r="2" spans="1:25" ht="21" customHeight="1">
      <c r="A2" s="977"/>
      <c r="B2" s="617" t="s">
        <v>576</v>
      </c>
    </row>
    <row r="3" spans="1:25" ht="9" customHeight="1">
      <c r="A3" s="715"/>
      <c r="B3" s="617"/>
    </row>
    <row r="4" spans="1:25" ht="16.5" customHeight="1" thickBot="1">
      <c r="G4" s="847" t="s">
        <v>394</v>
      </c>
    </row>
    <row r="5" spans="1:25" ht="5.0999999999999996" customHeight="1">
      <c r="A5" s="618"/>
      <c r="B5" s="618"/>
      <c r="C5" s="619"/>
      <c r="D5" s="619"/>
      <c r="E5" s="619"/>
      <c r="F5" s="619"/>
      <c r="G5" s="619"/>
    </row>
    <row r="6" spans="1:25" ht="78.75" customHeight="1">
      <c r="A6" s="979" t="s">
        <v>532</v>
      </c>
      <c r="B6" s="980"/>
      <c r="C6" s="620" t="s">
        <v>465</v>
      </c>
      <c r="D6" s="620" t="s">
        <v>466</v>
      </c>
      <c r="E6" s="620" t="s">
        <v>467</v>
      </c>
      <c r="F6" s="620" t="s">
        <v>468</v>
      </c>
      <c r="G6" s="620" t="s">
        <v>469</v>
      </c>
    </row>
    <row r="7" spans="1:25" ht="15" customHeight="1" thickBot="1">
      <c r="A7" s="621"/>
      <c r="B7" s="621"/>
      <c r="C7" s="622" t="s">
        <v>1</v>
      </c>
      <c r="D7" s="622"/>
      <c r="E7" s="622"/>
      <c r="F7" s="622"/>
      <c r="G7" s="622"/>
      <c r="M7" s="945"/>
      <c r="N7" s="946"/>
      <c r="O7" s="881"/>
      <c r="P7" s="881"/>
      <c r="Q7" s="881"/>
      <c r="R7" s="881"/>
      <c r="S7" s="881"/>
      <c r="T7" s="882"/>
      <c r="U7" s="881"/>
      <c r="V7" s="881"/>
      <c r="W7" s="881"/>
      <c r="X7" s="881"/>
      <c r="Y7" s="881"/>
    </row>
    <row r="8" spans="1:25" s="575" customFormat="1" ht="9.75" customHeight="1">
      <c r="A8" s="623"/>
      <c r="B8" s="623"/>
      <c r="C8" s="845"/>
      <c r="D8" s="845"/>
      <c r="E8" s="845"/>
      <c r="F8" s="845"/>
      <c r="G8" s="845"/>
      <c r="I8" s="780"/>
      <c r="K8" s="947"/>
      <c r="L8" s="948"/>
      <c r="M8" s="946"/>
      <c r="N8" s="946"/>
      <c r="O8" s="881"/>
      <c r="P8" s="881"/>
      <c r="Q8" s="881"/>
      <c r="R8" s="881"/>
      <c r="S8" s="881"/>
      <c r="T8" s="883"/>
      <c r="U8" s="880"/>
      <c r="V8" s="880"/>
      <c r="W8" s="880"/>
      <c r="X8" s="880"/>
      <c r="Y8" s="880"/>
    </row>
    <row r="9" spans="1:25" s="554" customFormat="1" ht="33.950000000000003" customHeight="1">
      <c r="A9" s="978" t="s">
        <v>114</v>
      </c>
      <c r="B9" s="978"/>
      <c r="C9" s="874">
        <v>745287.05903468747</v>
      </c>
      <c r="D9" s="888">
        <v>942197.97925570991</v>
      </c>
      <c r="E9" s="874">
        <v>983868.97958137386</v>
      </c>
      <c r="F9" s="874">
        <v>386175.1930352542</v>
      </c>
      <c r="G9" s="874">
        <v>3057529.2109070253</v>
      </c>
      <c r="H9" s="576"/>
      <c r="I9" s="781"/>
      <c r="J9" s="576"/>
      <c r="K9" s="949"/>
      <c r="L9" s="559"/>
      <c r="M9" s="950"/>
      <c r="N9" s="950"/>
      <c r="O9" s="884"/>
      <c r="P9" s="884"/>
      <c r="Q9" s="884"/>
      <c r="R9" s="884"/>
      <c r="S9" s="884"/>
      <c r="T9" s="884"/>
      <c r="U9" s="885"/>
      <c r="V9" s="885"/>
      <c r="W9" s="885"/>
      <c r="X9" s="885"/>
      <c r="Y9" s="885"/>
    </row>
    <row r="10" spans="1:25" s="554" customFormat="1" ht="33.950000000000003" customHeight="1">
      <c r="A10" s="978" t="s">
        <v>115</v>
      </c>
      <c r="B10" s="978"/>
      <c r="C10" s="874">
        <v>180913.23271982116</v>
      </c>
      <c r="D10" s="888">
        <v>551772.21720204665</v>
      </c>
      <c r="E10" s="874">
        <v>247616.14764109685</v>
      </c>
      <c r="F10" s="874">
        <v>177201.39257167446</v>
      </c>
      <c r="G10" s="874">
        <v>1157502.9901346392</v>
      </c>
      <c r="H10" s="576"/>
      <c r="I10" s="781"/>
      <c r="J10" s="576"/>
      <c r="K10" s="949"/>
      <c r="L10" s="559"/>
      <c r="M10" s="950"/>
      <c r="N10" s="950"/>
      <c r="O10" s="884"/>
      <c r="P10" s="884"/>
      <c r="Q10" s="884"/>
      <c r="R10" s="884"/>
      <c r="S10" s="884"/>
      <c r="T10" s="884"/>
      <c r="U10" s="885"/>
      <c r="V10" s="885"/>
      <c r="W10" s="885"/>
      <c r="X10" s="885"/>
      <c r="Y10" s="885"/>
    </row>
    <row r="11" spans="1:25" s="554" customFormat="1" ht="33.950000000000003" customHeight="1">
      <c r="A11" s="978" t="s">
        <v>116</v>
      </c>
      <c r="B11" s="978"/>
      <c r="C11" s="874">
        <v>32615.032782955503</v>
      </c>
      <c r="D11" s="888">
        <v>100396.59487935656</v>
      </c>
      <c r="E11" s="874">
        <v>538327.47836273874</v>
      </c>
      <c r="F11" s="874">
        <v>16683.496414731813</v>
      </c>
      <c r="G11" s="874">
        <v>688022.6024397827</v>
      </c>
      <c r="H11" s="576"/>
      <c r="I11" s="781"/>
      <c r="J11" s="576"/>
      <c r="K11" s="949"/>
      <c r="L11" s="559"/>
      <c r="M11" s="950"/>
      <c r="N11" s="950"/>
      <c r="O11" s="884"/>
      <c r="P11" s="884"/>
      <c r="Q11" s="884"/>
      <c r="R11" s="884"/>
      <c r="S11" s="884"/>
      <c r="T11" s="884"/>
      <c r="U11" s="885"/>
      <c r="V11" s="885"/>
      <c r="W11" s="885"/>
      <c r="X11" s="885"/>
      <c r="Y11" s="885"/>
    </row>
    <row r="12" spans="1:25" s="554" customFormat="1" ht="33.950000000000003" customHeight="1">
      <c r="A12" s="978" t="s">
        <v>117</v>
      </c>
      <c r="B12" s="978"/>
      <c r="C12" s="874">
        <v>248230.80811051338</v>
      </c>
      <c r="D12" s="888">
        <v>114789.40266666668</v>
      </c>
      <c r="E12" s="874">
        <v>133577.0109359776</v>
      </c>
      <c r="F12" s="874">
        <v>44967.127268301272</v>
      </c>
      <c r="G12" s="874">
        <v>541564.34898145893</v>
      </c>
      <c r="H12" s="576"/>
      <c r="I12" s="781"/>
      <c r="J12" s="576"/>
      <c r="K12" s="949"/>
      <c r="L12" s="559"/>
      <c r="M12" s="950"/>
      <c r="N12" s="950"/>
      <c r="O12" s="884"/>
      <c r="P12" s="884"/>
      <c r="Q12" s="884"/>
      <c r="R12" s="884"/>
      <c r="S12" s="884"/>
      <c r="T12" s="884"/>
      <c r="U12" s="885"/>
      <c r="V12" s="885"/>
      <c r="W12" s="885"/>
      <c r="X12" s="885"/>
      <c r="Y12" s="885"/>
    </row>
    <row r="13" spans="1:25" s="554" customFormat="1" ht="33.950000000000003" customHeight="1">
      <c r="A13" s="978" t="s">
        <v>118</v>
      </c>
      <c r="B13" s="978"/>
      <c r="C13" s="874">
        <v>431832.14038201736</v>
      </c>
      <c r="D13" s="888">
        <v>308573.19447308168</v>
      </c>
      <c r="E13" s="874">
        <v>358554.68691304367</v>
      </c>
      <c r="F13" s="874">
        <v>79938.706094012145</v>
      </c>
      <c r="G13" s="874">
        <v>1178898.7278621548</v>
      </c>
      <c r="H13" s="576"/>
      <c r="I13" s="781"/>
      <c r="J13" s="576"/>
      <c r="K13" s="949"/>
      <c r="L13" s="559"/>
      <c r="M13" s="950"/>
      <c r="N13" s="950"/>
      <c r="O13" s="884"/>
      <c r="P13" s="884"/>
      <c r="Q13" s="884"/>
      <c r="R13" s="884"/>
      <c r="S13" s="884"/>
      <c r="T13" s="884"/>
      <c r="U13" s="885"/>
      <c r="V13" s="885"/>
      <c r="W13" s="885"/>
      <c r="X13" s="885"/>
      <c r="Y13" s="885"/>
    </row>
    <row r="14" spans="1:25" s="554" customFormat="1" ht="33.950000000000003" customHeight="1">
      <c r="A14" s="978" t="s">
        <v>119</v>
      </c>
      <c r="B14" s="978"/>
      <c r="C14" s="874">
        <v>185506.25505971545</v>
      </c>
      <c r="D14" s="888">
        <v>305280.73718068423</v>
      </c>
      <c r="E14" s="874">
        <v>747535.50888498907</v>
      </c>
      <c r="F14" s="874">
        <v>69214.877254232371</v>
      </c>
      <c r="G14" s="874">
        <v>1307537.3783796211</v>
      </c>
      <c r="H14" s="576"/>
      <c r="I14" s="781"/>
      <c r="J14" s="576"/>
      <c r="K14" s="949"/>
      <c r="L14" s="559"/>
      <c r="M14" s="950"/>
      <c r="N14" s="950"/>
      <c r="O14" s="884"/>
      <c r="P14" s="884"/>
      <c r="Q14" s="884"/>
      <c r="R14" s="884"/>
      <c r="S14" s="884"/>
      <c r="T14" s="884"/>
      <c r="U14" s="885"/>
      <c r="V14" s="885"/>
      <c r="W14" s="885"/>
      <c r="X14" s="885"/>
      <c r="Y14" s="885"/>
    </row>
    <row r="15" spans="1:25" s="554" customFormat="1" ht="33.950000000000003" customHeight="1">
      <c r="A15" s="978" t="s">
        <v>120</v>
      </c>
      <c r="B15" s="978"/>
      <c r="C15" s="874">
        <v>265810.62612888077</v>
      </c>
      <c r="D15" s="888">
        <v>686186.55304853688</v>
      </c>
      <c r="E15" s="874">
        <v>254375.27863835869</v>
      </c>
      <c r="F15" s="874">
        <v>104981.49556025995</v>
      </c>
      <c r="G15" s="874">
        <v>1311353.9533760364</v>
      </c>
      <c r="H15" s="576"/>
      <c r="I15" s="781"/>
      <c r="J15" s="576"/>
      <c r="K15" s="949"/>
      <c r="L15" s="559"/>
      <c r="M15" s="950"/>
      <c r="N15" s="950"/>
      <c r="O15" s="884"/>
      <c r="P15" s="884"/>
      <c r="Q15" s="884"/>
      <c r="R15" s="884"/>
      <c r="S15" s="884"/>
      <c r="T15" s="884"/>
      <c r="U15" s="885"/>
      <c r="V15" s="885"/>
      <c r="W15" s="885"/>
      <c r="X15" s="885"/>
      <c r="Y15" s="885"/>
    </row>
    <row r="16" spans="1:25" s="554" customFormat="1" ht="33.950000000000003" customHeight="1">
      <c r="A16" s="978" t="s">
        <v>121</v>
      </c>
      <c r="B16" s="978"/>
      <c r="C16" s="874">
        <v>13544.906015973653</v>
      </c>
      <c r="D16" s="888">
        <v>26916.524000000001</v>
      </c>
      <c r="E16" s="874">
        <v>38519.396820293485</v>
      </c>
      <c r="F16" s="874">
        <v>47898.99416735836</v>
      </c>
      <c r="G16" s="874">
        <v>126879.82100362549</v>
      </c>
      <c r="H16" s="576"/>
      <c r="I16" s="781"/>
      <c r="J16" s="576"/>
      <c r="K16" s="949"/>
      <c r="L16" s="559"/>
      <c r="M16" s="950"/>
      <c r="N16" s="950"/>
      <c r="O16" s="884"/>
      <c r="P16" s="884"/>
      <c r="Q16" s="884"/>
      <c r="R16" s="884"/>
      <c r="S16" s="884"/>
      <c r="T16" s="884"/>
      <c r="U16" s="885"/>
      <c r="V16" s="885"/>
      <c r="W16" s="885"/>
      <c r="X16" s="885"/>
      <c r="Y16" s="885"/>
    </row>
    <row r="17" spans="1:25" s="554" customFormat="1" ht="33.950000000000003" customHeight="1">
      <c r="A17" s="978" t="s">
        <v>122</v>
      </c>
      <c r="B17" s="978"/>
      <c r="C17" s="874">
        <v>501881.56320186565</v>
      </c>
      <c r="D17" s="888">
        <v>1314924.3029341358</v>
      </c>
      <c r="E17" s="874">
        <v>265112.57881713513</v>
      </c>
      <c r="F17" s="874">
        <v>255241.37362896246</v>
      </c>
      <c r="G17" s="874">
        <v>2337159.8185820989</v>
      </c>
      <c r="H17" s="576"/>
      <c r="I17" s="781"/>
      <c r="J17" s="576"/>
      <c r="K17" s="949"/>
      <c r="L17" s="559"/>
      <c r="M17" s="950"/>
      <c r="N17" s="950"/>
      <c r="O17" s="884"/>
      <c r="P17" s="884"/>
      <c r="Q17" s="884"/>
      <c r="R17" s="884"/>
      <c r="S17" s="884"/>
      <c r="T17" s="884"/>
      <c r="U17" s="885"/>
      <c r="V17" s="885"/>
      <c r="W17" s="885"/>
      <c r="X17" s="885"/>
      <c r="Y17" s="885"/>
    </row>
    <row r="18" spans="1:25" s="554" customFormat="1" ht="33.950000000000003" customHeight="1">
      <c r="A18" s="978" t="s">
        <v>123</v>
      </c>
      <c r="B18" s="978"/>
      <c r="C18" s="874">
        <v>204436.58506228466</v>
      </c>
      <c r="D18" s="888">
        <v>309083.35253899271</v>
      </c>
      <c r="E18" s="874">
        <v>1192125.7154218296</v>
      </c>
      <c r="F18" s="874">
        <v>99320.576028522468</v>
      </c>
      <c r="G18" s="874">
        <v>1804966.2290516295</v>
      </c>
      <c r="H18" s="576"/>
      <c r="I18" s="781"/>
      <c r="J18" s="576"/>
      <c r="K18" s="949"/>
      <c r="L18" s="559"/>
      <c r="M18" s="950"/>
      <c r="N18" s="950"/>
      <c r="O18" s="884"/>
      <c r="P18" s="884"/>
      <c r="Q18" s="884"/>
      <c r="R18" s="884"/>
      <c r="S18" s="884"/>
      <c r="T18" s="884"/>
      <c r="U18" s="885"/>
      <c r="V18" s="885"/>
      <c r="W18" s="885"/>
      <c r="X18" s="885"/>
      <c r="Y18" s="885"/>
    </row>
    <row r="19" spans="1:25" s="554" customFormat="1" ht="33.950000000000003" customHeight="1">
      <c r="A19" s="978" t="s">
        <v>124</v>
      </c>
      <c r="B19" s="978"/>
      <c r="C19" s="874">
        <v>291578.12286593247</v>
      </c>
      <c r="D19" s="888">
        <v>645774.74449341011</v>
      </c>
      <c r="E19" s="874">
        <v>2323797.7305440358</v>
      </c>
      <c r="F19" s="874">
        <v>246758.14985380037</v>
      </c>
      <c r="G19" s="874">
        <v>3507908.7477571787</v>
      </c>
      <c r="H19" s="576"/>
      <c r="I19" s="781"/>
      <c r="J19" s="576"/>
      <c r="K19" s="949"/>
      <c r="L19" s="559"/>
      <c r="M19" s="950"/>
      <c r="N19" s="950"/>
      <c r="O19" s="884"/>
      <c r="P19" s="884"/>
      <c r="Q19" s="884"/>
      <c r="R19" s="884"/>
      <c r="S19" s="884"/>
      <c r="T19" s="884"/>
      <c r="U19" s="885"/>
      <c r="V19" s="885"/>
      <c r="W19" s="885"/>
      <c r="X19" s="885"/>
      <c r="Y19" s="885"/>
    </row>
    <row r="20" spans="1:25" s="554" customFormat="1" ht="33.950000000000003" customHeight="1">
      <c r="A20" s="978" t="s">
        <v>125</v>
      </c>
      <c r="B20" s="978"/>
      <c r="C20" s="874">
        <v>2023797.8476906056</v>
      </c>
      <c r="D20" s="888">
        <v>2053340.9363093399</v>
      </c>
      <c r="E20" s="874">
        <v>2060935.5333456176</v>
      </c>
      <c r="F20" s="874">
        <v>648657.51368281199</v>
      </c>
      <c r="G20" s="874">
        <v>6786731.8310283758</v>
      </c>
      <c r="H20" s="576"/>
      <c r="I20" s="781"/>
      <c r="J20" s="576"/>
      <c r="K20" s="949"/>
      <c r="L20" s="559"/>
      <c r="M20" s="950"/>
      <c r="N20" s="950"/>
      <c r="O20" s="884"/>
      <c r="P20" s="884"/>
      <c r="Q20" s="884"/>
      <c r="R20" s="884"/>
      <c r="S20" s="884"/>
      <c r="T20" s="884"/>
      <c r="U20" s="885"/>
      <c r="V20" s="885"/>
      <c r="W20" s="885"/>
      <c r="X20" s="885"/>
      <c r="Y20" s="885"/>
    </row>
    <row r="21" spans="1:25" s="554" customFormat="1" ht="33.950000000000003" customHeight="1">
      <c r="A21" s="978" t="s">
        <v>126</v>
      </c>
      <c r="B21" s="978"/>
      <c r="C21" s="874">
        <v>47113.8367247313</v>
      </c>
      <c r="D21" s="888">
        <v>113767.605</v>
      </c>
      <c r="E21" s="874">
        <v>747260.51403384772</v>
      </c>
      <c r="F21" s="874">
        <v>68171.952882207843</v>
      </c>
      <c r="G21" s="874">
        <v>976313.90864078689</v>
      </c>
      <c r="H21" s="576"/>
      <c r="I21" s="781"/>
      <c r="J21" s="576"/>
      <c r="K21" s="949"/>
      <c r="L21" s="559"/>
      <c r="M21" s="950"/>
      <c r="N21" s="950"/>
      <c r="O21" s="884"/>
      <c r="P21" s="884"/>
      <c r="Q21" s="884"/>
      <c r="R21" s="884"/>
      <c r="S21" s="884"/>
      <c r="T21" s="884"/>
      <c r="U21" s="885"/>
      <c r="V21" s="885"/>
      <c r="W21" s="885"/>
      <c r="X21" s="885"/>
      <c r="Y21" s="885"/>
    </row>
    <row r="22" spans="1:25" s="554" customFormat="1" ht="33.950000000000003" customHeight="1">
      <c r="A22" s="978" t="s">
        <v>503</v>
      </c>
      <c r="B22" s="978"/>
      <c r="C22" s="874">
        <v>1700921.4791804352</v>
      </c>
      <c r="D22" s="888">
        <v>1922472.324167422</v>
      </c>
      <c r="E22" s="874">
        <v>1076098.6006140215</v>
      </c>
      <c r="F22" s="874">
        <v>454209.59900022281</v>
      </c>
      <c r="G22" s="874">
        <v>5153702.0029621013</v>
      </c>
      <c r="H22" s="576"/>
      <c r="I22" s="781"/>
      <c r="J22" s="576"/>
      <c r="K22" s="952"/>
      <c r="L22" s="953"/>
      <c r="M22" s="954"/>
      <c r="N22" s="954"/>
      <c r="O22" s="955"/>
      <c r="P22" s="884"/>
      <c r="Q22" s="884"/>
      <c r="R22" s="884"/>
      <c r="S22" s="884"/>
      <c r="T22" s="884"/>
      <c r="U22" s="956"/>
      <c r="V22" s="885"/>
      <c r="W22" s="885"/>
      <c r="X22" s="885"/>
      <c r="Y22" s="885"/>
    </row>
    <row r="23" spans="1:25" s="552" customFormat="1" ht="9.9499999999999993" customHeight="1">
      <c r="A23" s="624"/>
      <c r="B23" s="624"/>
      <c r="C23" s="889"/>
      <c r="D23" s="889"/>
      <c r="E23" s="889"/>
      <c r="F23" s="889"/>
      <c r="G23" s="938"/>
      <c r="H23" s="577"/>
      <c r="I23" s="782"/>
      <c r="J23" s="577"/>
      <c r="K23" s="952"/>
      <c r="L23" s="953"/>
      <c r="M23" s="953"/>
      <c r="N23" s="957"/>
      <c r="O23" s="958"/>
      <c r="P23" s="955"/>
      <c r="Q23" s="955"/>
      <c r="R23" s="955"/>
      <c r="S23" s="955"/>
      <c r="T23" s="955"/>
      <c r="U23" s="629"/>
    </row>
    <row r="24" spans="1:25" s="552" customFormat="1" ht="30" customHeight="1" thickBot="1">
      <c r="A24" s="625" t="s">
        <v>179</v>
      </c>
      <c r="B24" s="626"/>
      <c r="C24" s="890">
        <v>6873469.4949604198</v>
      </c>
      <c r="D24" s="891">
        <v>9395476.4681493863</v>
      </c>
      <c r="E24" s="939">
        <v>10967705.160554361</v>
      </c>
      <c r="F24" s="940">
        <v>2699420.4474423528</v>
      </c>
      <c r="G24" s="890">
        <v>29936071.57110652</v>
      </c>
      <c r="H24" s="577"/>
      <c r="I24" s="783"/>
      <c r="J24" s="577"/>
      <c r="K24" s="952"/>
      <c r="L24" s="953"/>
      <c r="M24" s="953"/>
      <c r="N24" s="952"/>
      <c r="O24" s="952"/>
      <c r="P24" s="962"/>
      <c r="Q24" s="962"/>
      <c r="R24" s="962"/>
      <c r="S24" s="962"/>
      <c r="T24" s="962"/>
      <c r="U24" s="629"/>
    </row>
    <row r="25" spans="1:25" ht="10.5" customHeight="1">
      <c r="A25" s="627"/>
      <c r="B25" s="627"/>
      <c r="C25" s="628"/>
      <c r="D25" s="627"/>
      <c r="E25" s="627"/>
      <c r="F25" s="627"/>
      <c r="G25" s="627"/>
      <c r="I25" s="784"/>
      <c r="K25" s="959"/>
      <c r="L25" s="464"/>
      <c r="M25" s="953"/>
      <c r="N25" s="464"/>
      <c r="O25" s="960"/>
      <c r="P25" s="955"/>
      <c r="Q25" s="955"/>
      <c r="R25" s="955"/>
      <c r="S25" s="955"/>
      <c r="T25" s="955"/>
      <c r="U25" s="462"/>
    </row>
    <row r="26" spans="1:25">
      <c r="A26" s="732" t="s">
        <v>547</v>
      </c>
      <c r="B26" s="465"/>
      <c r="C26" s="629"/>
      <c r="D26" s="629"/>
      <c r="E26" s="629"/>
      <c r="F26" s="629"/>
      <c r="G26" s="629"/>
      <c r="K26" s="959"/>
      <c r="L26" s="464"/>
      <c r="M26" s="464"/>
      <c r="N26" s="464"/>
      <c r="O26" s="960"/>
      <c r="P26" s="960"/>
      <c r="Q26" s="960"/>
      <c r="R26" s="960"/>
      <c r="S26" s="960"/>
      <c r="T26" s="961"/>
      <c r="U26" s="462"/>
    </row>
    <row r="29" spans="1:25" s="545" customFormat="1">
      <c r="A29" s="459"/>
      <c r="B29" s="459"/>
      <c r="C29" s="875"/>
      <c r="D29" s="875"/>
      <c r="E29" s="875"/>
      <c r="F29" s="875"/>
      <c r="G29" s="875"/>
      <c r="I29" s="780"/>
      <c r="K29" s="951"/>
      <c r="L29" s="560"/>
      <c r="M29" s="560"/>
      <c r="N29" s="560"/>
      <c r="O29" s="879"/>
      <c r="P29" s="879"/>
      <c r="Q29" s="879"/>
      <c r="R29" s="879"/>
      <c r="S29" s="879"/>
      <c r="T29" s="780"/>
    </row>
    <row r="30" spans="1:25" s="545" customFormat="1">
      <c r="A30" s="459"/>
      <c r="B30" s="459"/>
      <c r="C30" s="876"/>
      <c r="D30" s="876"/>
      <c r="E30" s="876"/>
      <c r="F30" s="876"/>
      <c r="G30" s="876"/>
      <c r="I30" s="780"/>
      <c r="K30" s="951"/>
      <c r="L30" s="560"/>
      <c r="M30" s="560"/>
      <c r="N30" s="560"/>
      <c r="O30" s="879"/>
      <c r="P30" s="879"/>
      <c r="Q30" s="879"/>
      <c r="R30" s="879"/>
      <c r="S30" s="879"/>
      <c r="T30" s="780"/>
    </row>
    <row r="31" spans="1:25" s="545" customFormat="1">
      <c r="A31" s="459"/>
      <c r="B31" s="459"/>
      <c r="C31" s="466"/>
      <c r="D31" s="466"/>
      <c r="E31" s="466"/>
      <c r="F31" s="466"/>
      <c r="G31" s="466"/>
      <c r="I31" s="780"/>
      <c r="K31" s="951"/>
      <c r="L31" s="560"/>
      <c r="M31" s="560"/>
      <c r="N31" s="560"/>
      <c r="O31" s="879"/>
      <c r="P31" s="879"/>
      <c r="Q31" s="879"/>
      <c r="R31" s="879"/>
      <c r="S31" s="879"/>
      <c r="T31" s="780"/>
    </row>
    <row r="46" ht="9.75" customHeight="1"/>
  </sheetData>
  <mergeCells count="16">
    <mergeCell ref="A1:A2"/>
    <mergeCell ref="A6:B6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/>
  <cols>
    <col min="2" max="2" width="9.140625" style="430"/>
  </cols>
  <sheetData>
    <row r="1" spans="1:3" s="832" customFormat="1" ht="60">
      <c r="A1" s="836" t="s">
        <v>196</v>
      </c>
      <c r="B1" s="837" t="s">
        <v>430</v>
      </c>
      <c r="C1" s="838" t="s">
        <v>478</v>
      </c>
    </row>
    <row r="2" spans="1:3">
      <c r="A2" s="398" t="s">
        <v>323</v>
      </c>
      <c r="B2" s="835"/>
    </row>
    <row r="3" spans="1:3">
      <c r="A3" s="398" t="s">
        <v>322</v>
      </c>
    </row>
    <row r="4" spans="1:3">
      <c r="A4" s="398" t="s">
        <v>321</v>
      </c>
    </row>
    <row r="5" spans="1:3">
      <c r="A5" s="398" t="s">
        <v>320</v>
      </c>
    </row>
    <row r="6" spans="1:3">
      <c r="A6" s="398" t="s">
        <v>292</v>
      </c>
      <c r="B6" s="430">
        <v>10.349164285627213</v>
      </c>
    </row>
    <row r="7" spans="1:3">
      <c r="A7" s="398" t="s">
        <v>293</v>
      </c>
      <c r="B7" s="430">
        <v>-1.1498045256605618</v>
      </c>
    </row>
    <row r="8" spans="1:3">
      <c r="A8" s="398" t="s">
        <v>294</v>
      </c>
      <c r="B8" s="430">
        <v>8.3701112901423791</v>
      </c>
    </row>
    <row r="9" spans="1:3">
      <c r="A9" s="398" t="s">
        <v>295</v>
      </c>
      <c r="B9" s="430">
        <v>21.96213721061908</v>
      </c>
    </row>
    <row r="10" spans="1:3">
      <c r="A10" s="398" t="s">
        <v>296</v>
      </c>
      <c r="B10" s="430">
        <v>17.902433966597037</v>
      </c>
    </row>
    <row r="11" spans="1:3">
      <c r="A11" s="398" t="s">
        <v>297</v>
      </c>
      <c r="B11" s="430">
        <v>18.954403195710007</v>
      </c>
    </row>
    <row r="12" spans="1:3">
      <c r="A12" s="398" t="s">
        <v>298</v>
      </c>
      <c r="B12" s="430">
        <v>-3.6511701797098408</v>
      </c>
    </row>
    <row r="13" spans="1:3">
      <c r="A13" s="398" t="s">
        <v>299</v>
      </c>
      <c r="B13" s="430">
        <v>-15.630461663452063</v>
      </c>
    </row>
    <row r="14" spans="1:3">
      <c r="A14" s="398" t="s">
        <v>300</v>
      </c>
      <c r="B14" s="430">
        <v>-8.1224107551422211</v>
      </c>
      <c r="C14">
        <v>19.100000000000001</v>
      </c>
    </row>
    <row r="15" spans="1:3">
      <c r="A15" s="398" t="s">
        <v>301</v>
      </c>
      <c r="B15" s="430">
        <v>2.2703803756092626</v>
      </c>
      <c r="C15">
        <v>18.5</v>
      </c>
    </row>
    <row r="16" spans="1:3">
      <c r="A16" s="398" t="s">
        <v>302</v>
      </c>
      <c r="B16" s="430">
        <v>0.16309287503612732</v>
      </c>
      <c r="C16">
        <v>14.6</v>
      </c>
    </row>
    <row r="17" spans="1:4">
      <c r="A17" s="398" t="s">
        <v>303</v>
      </c>
      <c r="B17" s="430">
        <v>11.865650978119573</v>
      </c>
      <c r="C17">
        <v>16.100000000000001</v>
      </c>
    </row>
    <row r="18" spans="1:4">
      <c r="A18" s="398" t="s">
        <v>304</v>
      </c>
      <c r="B18" s="430">
        <v>8.7525092878999171</v>
      </c>
      <c r="C18">
        <v>8</v>
      </c>
    </row>
    <row r="19" spans="1:4">
      <c r="A19" s="398" t="s">
        <v>305</v>
      </c>
      <c r="B19" s="430">
        <v>-5.9521649940225343</v>
      </c>
      <c r="C19">
        <v>5.9</v>
      </c>
    </row>
    <row r="20" spans="1:4">
      <c r="A20" s="398" t="s">
        <v>306</v>
      </c>
      <c r="B20" s="430">
        <v>7.7100544779364135</v>
      </c>
      <c r="C20">
        <v>9.5</v>
      </c>
    </row>
    <row r="21" spans="1:4">
      <c r="A21" s="398" t="s">
        <v>307</v>
      </c>
      <c r="B21" s="430">
        <v>12.915279305672463</v>
      </c>
      <c r="C21">
        <v>13.6</v>
      </c>
    </row>
    <row r="22" spans="1:4">
      <c r="A22" s="398" t="s">
        <v>308</v>
      </c>
      <c r="B22" s="430">
        <v>14.217380128531994</v>
      </c>
      <c r="C22">
        <v>22.2</v>
      </c>
    </row>
    <row r="23" spans="1:4">
      <c r="A23" s="398" t="s">
        <v>309</v>
      </c>
      <c r="B23" s="430">
        <v>35.29690961830957</v>
      </c>
      <c r="C23">
        <v>27.4</v>
      </c>
    </row>
    <row r="24" spans="1:4">
      <c r="A24" s="398" t="s">
        <v>310</v>
      </c>
      <c r="B24" s="430">
        <v>27.212460732721528</v>
      </c>
      <c r="C24">
        <v>22</v>
      </c>
    </row>
    <row r="25" spans="1:4">
      <c r="A25" s="398" t="s">
        <v>319</v>
      </c>
      <c r="B25" s="430">
        <v>25.647427009006584</v>
      </c>
      <c r="C25">
        <v>19.8</v>
      </c>
    </row>
    <row r="26" spans="1:4">
      <c r="A26" s="398" t="s">
        <v>406</v>
      </c>
      <c r="B26" s="430">
        <v>16.292200803548067</v>
      </c>
      <c r="C26">
        <v>14.8</v>
      </c>
      <c r="D26">
        <v>14.8</v>
      </c>
    </row>
    <row r="27" spans="1:4">
      <c r="A27" s="398" t="s">
        <v>343</v>
      </c>
      <c r="B27" s="430">
        <v>11.640183470089399</v>
      </c>
      <c r="C27">
        <v>11.6</v>
      </c>
      <c r="D27">
        <v>11.6</v>
      </c>
    </row>
    <row r="28" spans="1:4">
      <c r="A28" s="398" t="s">
        <v>408</v>
      </c>
      <c r="B28" s="430">
        <v>12.010472587189939</v>
      </c>
      <c r="C28">
        <v>12.4</v>
      </c>
      <c r="D28">
        <v>12.4</v>
      </c>
    </row>
    <row r="29" spans="1:4">
      <c r="A29" s="398" t="s">
        <v>404</v>
      </c>
      <c r="B29" s="430">
        <v>11.273129879232629</v>
      </c>
      <c r="C29">
        <v>11.9</v>
      </c>
      <c r="D29">
        <v>11.9</v>
      </c>
    </row>
    <row r="30" spans="1:4">
      <c r="A30" s="436" t="s">
        <v>407</v>
      </c>
      <c r="B30" s="430">
        <v>21.148368470900905</v>
      </c>
      <c r="C30">
        <v>21.4</v>
      </c>
      <c r="D30">
        <v>21.4</v>
      </c>
    </row>
    <row r="31" spans="1:4">
      <c r="A31" s="398" t="s">
        <v>344</v>
      </c>
      <c r="B31" s="430">
        <v>10.8080400317106</v>
      </c>
      <c r="C31">
        <v>12.1</v>
      </c>
      <c r="D31">
        <v>12.1</v>
      </c>
    </row>
    <row r="32" spans="1:4">
      <c r="A32" s="398" t="s">
        <v>409</v>
      </c>
      <c r="B32" s="430">
        <v>10.71704430861617</v>
      </c>
      <c r="C32">
        <v>12</v>
      </c>
      <c r="D32">
        <v>12</v>
      </c>
    </row>
    <row r="33" spans="1:4">
      <c r="A33" s="398" t="s">
        <v>403</v>
      </c>
      <c r="B33" s="430">
        <v>9.7481393700914243</v>
      </c>
      <c r="C33">
        <v>11.3</v>
      </c>
      <c r="D33">
        <v>11.3</v>
      </c>
    </row>
    <row r="34" spans="1:4">
      <c r="A34" s="398" t="s">
        <v>410</v>
      </c>
      <c r="B34" s="430">
        <v>15.085906997888252</v>
      </c>
      <c r="C34">
        <v>12.9</v>
      </c>
      <c r="D34">
        <v>12.9</v>
      </c>
    </row>
    <row r="35" spans="1:4">
      <c r="A35" s="398" t="s">
        <v>414</v>
      </c>
      <c r="B35" s="430">
        <v>8.2085478835582144</v>
      </c>
      <c r="C35">
        <v>8.6999999999999993</v>
      </c>
      <c r="D35">
        <v>8.6999999999999993</v>
      </c>
    </row>
    <row r="36" spans="1:4">
      <c r="A36" s="398" t="s">
        <v>420</v>
      </c>
      <c r="B36" s="430">
        <v>13.966059570439878</v>
      </c>
      <c r="C36">
        <v>12.9</v>
      </c>
      <c r="D36">
        <v>12.9</v>
      </c>
    </row>
    <row r="37" spans="1:4">
      <c r="A37" s="398" t="s">
        <v>422</v>
      </c>
      <c r="B37" s="430">
        <v>11.179314934363042</v>
      </c>
      <c r="C37">
        <v>10.5</v>
      </c>
      <c r="D37">
        <v>10.5</v>
      </c>
    </row>
    <row r="38" spans="1:4">
      <c r="A38" s="398" t="s">
        <v>431</v>
      </c>
      <c r="B38" s="430">
        <v>11.135310593788923</v>
      </c>
      <c r="C38">
        <v>11.3</v>
      </c>
      <c r="D38">
        <v>11.3</v>
      </c>
    </row>
    <row r="39" spans="1:4">
      <c r="A39" s="398" t="s">
        <v>436</v>
      </c>
      <c r="B39" s="430">
        <v>11.704242598302319</v>
      </c>
      <c r="C39">
        <v>11.9</v>
      </c>
      <c r="D39">
        <v>11.9</v>
      </c>
    </row>
    <row r="40" spans="1:4">
      <c r="A40" s="398" t="s">
        <v>457</v>
      </c>
      <c r="B40" s="430">
        <v>10.667352564970708</v>
      </c>
      <c r="C40">
        <v>10.9</v>
      </c>
      <c r="D40">
        <v>10.9</v>
      </c>
    </row>
    <row r="41" spans="1:4">
      <c r="A41" s="410" t="s">
        <v>459</v>
      </c>
      <c r="B41" s="430">
        <v>8.0674251273403126</v>
      </c>
      <c r="C41">
        <v>7.8</v>
      </c>
      <c r="D41">
        <v>7.8</v>
      </c>
    </row>
    <row r="54" spans="1:29">
      <c r="A54" t="s">
        <v>429</v>
      </c>
    </row>
    <row r="56" spans="1:29">
      <c r="B56">
        <v>2010</v>
      </c>
      <c r="F56">
        <v>2011</v>
      </c>
      <c r="J56" s="610" t="s">
        <v>479</v>
      </c>
      <c r="K56" s="610"/>
      <c r="L56" s="610"/>
      <c r="M56" s="610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>
      <c r="B57" t="s">
        <v>474</v>
      </c>
      <c r="C57" t="s">
        <v>475</v>
      </c>
      <c r="D57" t="s">
        <v>476</v>
      </c>
      <c r="E57" t="s">
        <v>477</v>
      </c>
      <c r="F57" t="s">
        <v>474</v>
      </c>
      <c r="G57" t="s">
        <v>475</v>
      </c>
      <c r="H57" t="s">
        <v>476</v>
      </c>
      <c r="I57" t="s">
        <v>477</v>
      </c>
      <c r="J57" s="610" t="s">
        <v>474</v>
      </c>
      <c r="K57" s="610" t="s">
        <v>475</v>
      </c>
      <c r="L57" s="610" t="s">
        <v>476</v>
      </c>
      <c r="M57" s="610" t="s">
        <v>477</v>
      </c>
      <c r="N57" s="386" t="s">
        <v>474</v>
      </c>
      <c r="O57" s="386" t="s">
        <v>475</v>
      </c>
      <c r="P57" s="386" t="s">
        <v>476</v>
      </c>
      <c r="Q57" s="386" t="s">
        <v>477</v>
      </c>
      <c r="R57" t="s">
        <v>474</v>
      </c>
      <c r="S57" t="s">
        <v>475</v>
      </c>
      <c r="T57" t="s">
        <v>476</v>
      </c>
      <c r="U57" t="s">
        <v>477</v>
      </c>
      <c r="V57" t="s">
        <v>474</v>
      </c>
      <c r="W57" t="s">
        <v>475</v>
      </c>
      <c r="X57" t="s">
        <v>476</v>
      </c>
      <c r="Y57" t="s">
        <v>477</v>
      </c>
      <c r="Z57" t="s">
        <v>474</v>
      </c>
      <c r="AA57" t="s">
        <v>475</v>
      </c>
      <c r="AB57" t="s">
        <v>476</v>
      </c>
      <c r="AC57" t="s">
        <v>477</v>
      </c>
    </row>
    <row r="58" spans="1:29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610">
        <v>22.2</v>
      </c>
      <c r="K58" s="610">
        <v>27.4</v>
      </c>
      <c r="L58" s="610">
        <v>22</v>
      </c>
      <c r="M58" s="610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>
      <c r="F61">
        <v>2011</v>
      </c>
      <c r="J61">
        <v>2012</v>
      </c>
      <c r="N61">
        <v>2013</v>
      </c>
      <c r="R61">
        <v>2014</v>
      </c>
    </row>
    <row r="62" spans="1:29">
      <c r="F62" t="s">
        <v>474</v>
      </c>
      <c r="G62" t="s">
        <v>475</v>
      </c>
      <c r="H62" t="s">
        <v>476</v>
      </c>
      <c r="I62" t="s">
        <v>477</v>
      </c>
      <c r="J62" t="s">
        <v>474</v>
      </c>
      <c r="K62" t="s">
        <v>475</v>
      </c>
      <c r="L62" t="s">
        <v>476</v>
      </c>
      <c r="M62" t="s">
        <v>477</v>
      </c>
      <c r="N62" t="s">
        <v>474</v>
      </c>
      <c r="O62" t="s">
        <v>475</v>
      </c>
      <c r="P62" t="s">
        <v>476</v>
      </c>
      <c r="Q62" t="s">
        <v>477</v>
      </c>
      <c r="R62" t="s">
        <v>474</v>
      </c>
      <c r="S62" t="s">
        <v>475</v>
      </c>
      <c r="T62" t="s">
        <v>476</v>
      </c>
      <c r="U62" t="s">
        <v>477</v>
      </c>
    </row>
    <row r="63" spans="1:29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>
      <c r="J65">
        <v>2012</v>
      </c>
      <c r="N65">
        <v>2013</v>
      </c>
    </row>
    <row r="66" spans="2:26">
      <c r="J66" t="s">
        <v>474</v>
      </c>
      <c r="K66" t="s">
        <v>475</v>
      </c>
      <c r="L66" t="s">
        <v>476</v>
      </c>
      <c r="M66" t="s">
        <v>477</v>
      </c>
      <c r="N66" t="s">
        <v>474</v>
      </c>
      <c r="O66" t="s">
        <v>475</v>
      </c>
      <c r="P66" t="s">
        <v>476</v>
      </c>
      <c r="Q66" t="s">
        <v>477</v>
      </c>
    </row>
    <row r="67" spans="2:26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>
      <c r="N68" t="s">
        <v>480</v>
      </c>
      <c r="R68" t="s">
        <v>481</v>
      </c>
      <c r="V68" t="s">
        <v>482</v>
      </c>
    </row>
    <row r="69" spans="2:26">
      <c r="N69" t="s">
        <v>474</v>
      </c>
      <c r="O69" t="s">
        <v>475</v>
      </c>
      <c r="P69" t="s">
        <v>476</v>
      </c>
      <c r="Q69" t="s">
        <v>477</v>
      </c>
      <c r="R69" t="s">
        <v>474</v>
      </c>
      <c r="S69" t="s">
        <v>475</v>
      </c>
      <c r="T69" t="s">
        <v>476</v>
      </c>
      <c r="U69" t="s">
        <v>477</v>
      </c>
      <c r="V69" t="s">
        <v>474</v>
      </c>
      <c r="W69" t="s">
        <v>475</v>
      </c>
      <c r="X69" t="s">
        <v>476</v>
      </c>
      <c r="Z69" t="s">
        <v>477</v>
      </c>
    </row>
    <row r="70" spans="2:26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>
      <c r="B72"/>
      <c r="D72" s="430"/>
    </row>
    <row r="73" spans="2:26">
      <c r="B73"/>
      <c r="D73" s="4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9"/>
  <sheetViews>
    <sheetView view="pageBreakPreview" zoomScaleNormal="90" zoomScaleSheetLayoutView="100" zoomScalePageLayoutView="80" workbookViewId="0">
      <selection activeCell="L15" sqref="L15"/>
    </sheetView>
  </sheetViews>
  <sheetFormatPr defaultColWidth="8.85546875" defaultRowHeight="15"/>
  <cols>
    <col min="1" max="1" width="4.7109375" style="57" customWidth="1"/>
    <col min="2" max="2" width="22.28515625" style="462" customWidth="1"/>
    <col min="3" max="3" width="13.5703125" style="462" customWidth="1"/>
    <col min="4" max="4" width="14.85546875" style="462" customWidth="1"/>
    <col min="5" max="5" width="14.42578125" style="462" customWidth="1"/>
    <col min="6" max="7" width="14.42578125" style="462" bestFit="1" customWidth="1"/>
    <col min="8" max="16384" width="8.85546875" style="563"/>
  </cols>
  <sheetData>
    <row r="1" spans="1:7" s="543" customFormat="1" ht="18.75" customHeight="1">
      <c r="A1" s="977">
        <v>3</v>
      </c>
      <c r="B1" s="616" t="s">
        <v>565</v>
      </c>
      <c r="C1" s="462"/>
      <c r="D1" s="462"/>
      <c r="E1" s="462"/>
      <c r="F1" s="462"/>
      <c r="G1" s="462"/>
    </row>
    <row r="2" spans="1:7" s="543" customFormat="1" ht="18.75" customHeight="1">
      <c r="A2" s="977"/>
      <c r="B2" s="617" t="s">
        <v>577</v>
      </c>
      <c r="C2" s="462"/>
      <c r="D2" s="462"/>
      <c r="E2" s="462"/>
      <c r="F2" s="462"/>
      <c r="G2" s="462"/>
    </row>
    <row r="3" spans="1:7" s="543" customFormat="1" ht="9" customHeight="1">
      <c r="A3" s="965"/>
      <c r="B3" s="617"/>
      <c r="C3" s="462"/>
      <c r="D3" s="462"/>
      <c r="E3" s="462"/>
      <c r="F3" s="462"/>
      <c r="G3" s="462"/>
    </row>
    <row r="4" spans="1:7" ht="15" customHeight="1" thickBot="1">
      <c r="A4" s="650"/>
      <c r="B4" s="650"/>
      <c r="C4" s="650"/>
      <c r="D4" s="650"/>
      <c r="E4" s="650"/>
      <c r="F4" s="650"/>
      <c r="G4" s="847" t="s">
        <v>394</v>
      </c>
    </row>
    <row r="5" spans="1:7" ht="7.5" customHeight="1">
      <c r="A5" s="653"/>
      <c r="B5" s="653"/>
      <c r="C5" s="653"/>
      <c r="D5" s="653"/>
      <c r="E5" s="653"/>
      <c r="F5" s="653"/>
      <c r="G5" s="653"/>
    </row>
    <row r="6" spans="1:7" s="574" customFormat="1" ht="39" customHeight="1">
      <c r="A6" s="982" t="s">
        <v>437</v>
      </c>
      <c r="B6" s="983"/>
      <c r="C6" s="453" t="s">
        <v>527</v>
      </c>
      <c r="D6" s="453"/>
      <c r="E6" s="453"/>
      <c r="F6" s="453"/>
      <c r="G6" s="453"/>
    </row>
    <row r="7" spans="1:7" ht="31.5">
      <c r="A7" s="984"/>
      <c r="B7" s="983"/>
      <c r="C7" s="985" t="s">
        <v>438</v>
      </c>
      <c r="D7" s="985" t="s">
        <v>439</v>
      </c>
      <c r="E7" s="985"/>
      <c r="F7" s="985"/>
      <c r="G7" s="968" t="s">
        <v>440</v>
      </c>
    </row>
    <row r="8" spans="1:7" ht="61.5">
      <c r="A8" s="984"/>
      <c r="B8" s="983"/>
      <c r="C8" s="986"/>
      <c r="D8" s="968" t="s">
        <v>446</v>
      </c>
      <c r="E8" s="968" t="s">
        <v>445</v>
      </c>
      <c r="F8" s="968" t="s">
        <v>447</v>
      </c>
      <c r="G8" s="454"/>
    </row>
    <row r="9" spans="1:7" ht="5.0999999999999996" customHeight="1" thickBot="1">
      <c r="A9" s="455"/>
      <c r="B9" s="455"/>
      <c r="C9" s="986"/>
      <c r="D9" s="969"/>
      <c r="E9" s="969"/>
      <c r="F9" s="969"/>
      <c r="G9" s="519"/>
    </row>
    <row r="10" spans="1:7" s="173" customFormat="1" ht="9.9499999999999993" customHeight="1">
      <c r="A10" s="520"/>
      <c r="B10" s="520"/>
      <c r="C10" s="521"/>
      <c r="D10" s="522"/>
      <c r="E10" s="522"/>
      <c r="F10" s="522"/>
      <c r="G10" s="520"/>
    </row>
    <row r="11" spans="1:7" s="573" customFormat="1" ht="45" customHeight="1">
      <c r="A11" s="978" t="s">
        <v>441</v>
      </c>
      <c r="B11" s="981"/>
      <c r="C11" s="941">
        <v>6424693.5131965503</v>
      </c>
      <c r="D11" s="942">
        <v>315817.31469695125</v>
      </c>
      <c r="E11" s="942">
        <v>132958.66706692716</v>
      </c>
      <c r="F11" s="942">
        <v>448775.98176387837</v>
      </c>
      <c r="G11" s="942">
        <v>6873469.4949604282</v>
      </c>
    </row>
    <row r="12" spans="1:7" s="573" customFormat="1" ht="14.25" customHeight="1">
      <c r="A12" s="966"/>
      <c r="B12" s="967"/>
      <c r="C12" s="941"/>
      <c r="D12" s="942"/>
      <c r="E12" s="942"/>
      <c r="F12" s="942"/>
      <c r="G12" s="942"/>
    </row>
    <row r="13" spans="1:7" s="573" customFormat="1" ht="45" customHeight="1">
      <c r="A13" s="978" t="s">
        <v>442</v>
      </c>
      <c r="B13" s="981"/>
      <c r="C13" s="941">
        <v>7323207.4387527807</v>
      </c>
      <c r="D13" s="942">
        <v>1354568.1524383137</v>
      </c>
      <c r="E13" s="942">
        <v>717700.87695829174</v>
      </c>
      <c r="F13" s="942">
        <v>2072269.0293966054</v>
      </c>
      <c r="G13" s="942">
        <v>9395476.4681493863</v>
      </c>
    </row>
    <row r="14" spans="1:7" s="573" customFormat="1" ht="14.25" customHeight="1">
      <c r="A14" s="966"/>
      <c r="B14" s="967"/>
      <c r="C14" s="941"/>
      <c r="D14" s="942"/>
      <c r="E14" s="942"/>
      <c r="F14" s="942"/>
      <c r="G14" s="942"/>
    </row>
    <row r="15" spans="1:7" s="573" customFormat="1" ht="45" customHeight="1">
      <c r="A15" s="978" t="s">
        <v>443</v>
      </c>
      <c r="B15" s="981"/>
      <c r="C15" s="941">
        <v>1919449.1367706442</v>
      </c>
      <c r="D15" s="942">
        <v>4323812.9544563405</v>
      </c>
      <c r="E15" s="942">
        <v>4724443.0693273861</v>
      </c>
      <c r="F15" s="942">
        <v>9048256.0237837266</v>
      </c>
      <c r="G15" s="942">
        <v>10967705.160554372</v>
      </c>
    </row>
    <row r="16" spans="1:7" s="573" customFormat="1" ht="45" customHeight="1">
      <c r="A16" s="978" t="s">
        <v>460</v>
      </c>
      <c r="B16" s="981"/>
      <c r="C16" s="941">
        <v>1737613.4201250626</v>
      </c>
      <c r="D16" s="942">
        <v>492803.87557259866</v>
      </c>
      <c r="E16" s="942">
        <v>469003.15174469346</v>
      </c>
      <c r="F16" s="942">
        <v>961807.02731729206</v>
      </c>
      <c r="G16" s="942">
        <v>2699420.4474423546</v>
      </c>
    </row>
    <row r="17" spans="1:7" s="573" customFormat="1" ht="14.25" customHeight="1">
      <c r="A17" s="966"/>
      <c r="B17" s="967"/>
      <c r="C17" s="941"/>
      <c r="D17" s="942"/>
      <c r="E17" s="942"/>
      <c r="F17" s="942"/>
      <c r="G17" s="942"/>
    </row>
    <row r="18" spans="1:7" s="695" customFormat="1" ht="45" customHeight="1" thickBot="1">
      <c r="A18" s="523"/>
      <c r="B18" s="523" t="s">
        <v>444</v>
      </c>
      <c r="C18" s="943">
        <v>17404963.508845039</v>
      </c>
      <c r="D18" s="943">
        <v>6487002.2971642045</v>
      </c>
      <c r="E18" s="943">
        <v>6044105.7650972987</v>
      </c>
      <c r="F18" s="943">
        <v>12531108.062261503</v>
      </c>
      <c r="G18" s="943">
        <v>29936071.571106538</v>
      </c>
    </row>
    <row r="19" spans="1:7">
      <c r="F19" s="689"/>
    </row>
  </sheetData>
  <mergeCells count="8">
    <mergeCell ref="A15:B15"/>
    <mergeCell ref="A16:B16"/>
    <mergeCell ref="A13:B13"/>
    <mergeCell ref="A1:A2"/>
    <mergeCell ref="A6:B8"/>
    <mergeCell ref="C7:C9"/>
    <mergeCell ref="D7:F7"/>
    <mergeCell ref="A11:B11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4"/>
  <sheetViews>
    <sheetView view="pageBreakPreview" zoomScale="90" zoomScaleNormal="90" zoomScaleSheetLayoutView="9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N31" sqref="N31"/>
    </sheetView>
  </sheetViews>
  <sheetFormatPr defaultColWidth="8.85546875" defaultRowHeight="15"/>
  <cols>
    <col min="1" max="1" width="4.28515625" style="57" customWidth="1"/>
    <col min="2" max="2" width="13.42578125" style="462" customWidth="1"/>
    <col min="3" max="3" width="13.7109375" style="462" customWidth="1"/>
    <col min="4" max="4" width="17.5703125" style="462" customWidth="1"/>
    <col min="5" max="7" width="16.28515625" style="462" customWidth="1"/>
    <col min="8" max="16384" width="8.85546875" style="563"/>
  </cols>
  <sheetData>
    <row r="1" spans="1:7" s="543" customFormat="1" ht="18.75" customHeight="1">
      <c r="A1" s="977">
        <v>4</v>
      </c>
      <c r="B1" s="616" t="s">
        <v>566</v>
      </c>
      <c r="C1" s="462"/>
      <c r="D1" s="462"/>
      <c r="E1" s="462"/>
      <c r="F1" s="462"/>
      <c r="G1" s="462"/>
    </row>
    <row r="2" spans="1:7" s="543" customFormat="1" ht="18.75" customHeight="1">
      <c r="A2" s="977"/>
      <c r="B2" s="617" t="s">
        <v>578</v>
      </c>
      <c r="C2" s="462"/>
      <c r="D2" s="462"/>
      <c r="E2" s="462"/>
      <c r="F2" s="462"/>
      <c r="G2" s="462"/>
    </row>
    <row r="3" spans="1:7" s="543" customFormat="1" ht="9" customHeight="1">
      <c r="A3" s="715"/>
      <c r="B3" s="617"/>
      <c r="C3" s="462"/>
      <c r="D3" s="462"/>
      <c r="E3" s="462"/>
      <c r="F3" s="462"/>
      <c r="G3" s="462"/>
    </row>
    <row r="4" spans="1:7" ht="19.5" customHeight="1" thickBot="1">
      <c r="A4" s="654"/>
      <c r="B4" s="655"/>
      <c r="C4" s="655"/>
      <c r="D4" s="655"/>
      <c r="E4" s="655"/>
      <c r="F4" s="655"/>
      <c r="G4" s="847" t="s">
        <v>394</v>
      </c>
    </row>
    <row r="5" spans="1:7" ht="9.9499999999999993" customHeight="1">
      <c r="A5" s="517"/>
      <c r="B5" s="517"/>
      <c r="C5" s="517"/>
      <c r="D5" s="517" t="s">
        <v>361</v>
      </c>
      <c r="E5" s="517" t="s">
        <v>448</v>
      </c>
      <c r="F5" s="517" t="s">
        <v>362</v>
      </c>
      <c r="G5" s="518"/>
    </row>
    <row r="6" spans="1:7" ht="45.75" customHeight="1">
      <c r="A6" s="986" t="s">
        <v>533</v>
      </c>
      <c r="B6" s="993"/>
      <c r="C6" s="842" t="s">
        <v>398</v>
      </c>
      <c r="D6" s="844" t="s">
        <v>454</v>
      </c>
      <c r="E6" s="842" t="s">
        <v>400</v>
      </c>
      <c r="F6" s="842" t="s">
        <v>434</v>
      </c>
      <c r="G6" s="842" t="s">
        <v>107</v>
      </c>
    </row>
    <row r="7" spans="1:7" ht="48.75" customHeight="1" thickBot="1">
      <c r="A7" s="996" t="s">
        <v>528</v>
      </c>
      <c r="B7" s="993"/>
      <c r="C7" s="844" t="s">
        <v>325</v>
      </c>
      <c r="D7" s="844" t="s">
        <v>326</v>
      </c>
      <c r="E7" s="844" t="s">
        <v>455</v>
      </c>
      <c r="F7" s="844" t="s">
        <v>433</v>
      </c>
      <c r="G7" s="844" t="s">
        <v>113</v>
      </c>
    </row>
    <row r="8" spans="1:7" s="64" customFormat="1" ht="22.5" hidden="1" customHeight="1" thickBot="1">
      <c r="A8" s="456"/>
      <c r="B8" s="456"/>
      <c r="C8" s="991" t="s">
        <v>1</v>
      </c>
      <c r="D8" s="991"/>
      <c r="E8" s="991"/>
      <c r="F8" s="991"/>
      <c r="G8" s="991"/>
    </row>
    <row r="9" spans="1:7" ht="9.9499999999999993" customHeight="1">
      <c r="A9" s="716"/>
      <c r="B9" s="716"/>
      <c r="C9" s="843"/>
      <c r="D9" s="843"/>
      <c r="E9" s="843"/>
      <c r="F9" s="992"/>
      <c r="G9" s="992"/>
    </row>
    <row r="10" spans="1:7" s="573" customFormat="1" ht="37.5" customHeight="1">
      <c r="A10" s="994" t="s">
        <v>449</v>
      </c>
      <c r="B10" s="995"/>
      <c r="C10" s="941">
        <v>498718.29468778922</v>
      </c>
      <c r="D10" s="941">
        <v>481710.51254223642</v>
      </c>
      <c r="E10" s="941">
        <v>488671.8971120725</v>
      </c>
      <c r="F10" s="941">
        <v>137710.66530045355</v>
      </c>
      <c r="G10" s="941">
        <v>1606811.3696425518</v>
      </c>
    </row>
    <row r="11" spans="1:7" s="573" customFormat="1" ht="37.5" customHeight="1">
      <c r="A11" s="987" t="s">
        <v>395</v>
      </c>
      <c r="B11" s="988"/>
      <c r="C11" s="941">
        <v>657862.83513167617</v>
      </c>
      <c r="D11" s="941">
        <v>1023790.6856272463</v>
      </c>
      <c r="E11" s="941">
        <v>934881.11623471335</v>
      </c>
      <c r="F11" s="941">
        <v>147028.7081934055</v>
      </c>
      <c r="G11" s="941">
        <v>2763563.3451870414</v>
      </c>
    </row>
    <row r="12" spans="1:7" s="573" customFormat="1" ht="37.5" customHeight="1">
      <c r="A12" s="987" t="s">
        <v>353</v>
      </c>
      <c r="B12" s="988"/>
      <c r="C12" s="941">
        <v>521806.14849331463</v>
      </c>
      <c r="D12" s="941">
        <v>1054688.8345341615</v>
      </c>
      <c r="E12" s="941">
        <v>659422.63456090575</v>
      </c>
      <c r="F12" s="941">
        <v>145041.92028499831</v>
      </c>
      <c r="G12" s="941">
        <v>2380959.5378733799</v>
      </c>
    </row>
    <row r="13" spans="1:7" s="573" customFormat="1" ht="37.5" customHeight="1">
      <c r="A13" s="987" t="s">
        <v>354</v>
      </c>
      <c r="B13" s="988"/>
      <c r="C13" s="941">
        <v>642396.26521485904</v>
      </c>
      <c r="D13" s="941">
        <v>798389.13220545615</v>
      </c>
      <c r="E13" s="941">
        <v>1782280.2617673858</v>
      </c>
      <c r="F13" s="941">
        <v>279538.7638258026</v>
      </c>
      <c r="G13" s="941">
        <v>3502604.4230135032</v>
      </c>
    </row>
    <row r="14" spans="1:7" s="573" customFormat="1" ht="37.5" customHeight="1">
      <c r="A14" s="987" t="s">
        <v>355</v>
      </c>
      <c r="B14" s="988"/>
      <c r="C14" s="941">
        <v>839198.57752099587</v>
      </c>
      <c r="D14" s="941">
        <v>1100070.9229343487</v>
      </c>
      <c r="E14" s="941">
        <v>547050.80745105341</v>
      </c>
      <c r="F14" s="941">
        <v>205345.82332816732</v>
      </c>
      <c r="G14" s="941">
        <v>2691666.1312345653</v>
      </c>
    </row>
    <row r="15" spans="1:7" s="573" customFormat="1" ht="37.5" customHeight="1">
      <c r="A15" s="987" t="s">
        <v>356</v>
      </c>
      <c r="B15" s="988"/>
      <c r="C15" s="941">
        <v>695997.08522067952</v>
      </c>
      <c r="D15" s="941">
        <v>742222.42450186447</v>
      </c>
      <c r="E15" s="941">
        <v>755759.2288177294</v>
      </c>
      <c r="F15" s="941">
        <v>181834.53455013491</v>
      </c>
      <c r="G15" s="941">
        <v>2375813.2730904082</v>
      </c>
    </row>
    <row r="16" spans="1:7" s="573" customFormat="1" ht="37.5" customHeight="1">
      <c r="A16" s="987" t="s">
        <v>357</v>
      </c>
      <c r="B16" s="988"/>
      <c r="C16" s="941">
        <v>746318.6105234361</v>
      </c>
      <c r="D16" s="941">
        <v>814626.44460000005</v>
      </c>
      <c r="E16" s="941">
        <v>517070.26477893477</v>
      </c>
      <c r="F16" s="941">
        <v>332026.70034722105</v>
      </c>
      <c r="G16" s="941">
        <v>2410042.0202495921</v>
      </c>
    </row>
    <row r="17" spans="1:7" s="573" customFormat="1" ht="37.5" customHeight="1">
      <c r="A17" s="987" t="s">
        <v>358</v>
      </c>
      <c r="B17" s="988"/>
      <c r="C17" s="941">
        <v>566322.86551932688</v>
      </c>
      <c r="D17" s="941">
        <v>690396.66641241102</v>
      </c>
      <c r="E17" s="941">
        <v>1395527.3923045415</v>
      </c>
      <c r="F17" s="941">
        <v>238229.22819152652</v>
      </c>
      <c r="G17" s="941">
        <v>2890476.1524278061</v>
      </c>
    </row>
    <row r="18" spans="1:7" s="573" customFormat="1" ht="37.5" customHeight="1">
      <c r="A18" s="987" t="s">
        <v>359</v>
      </c>
      <c r="B18" s="988"/>
      <c r="C18" s="941">
        <v>581319.83852097404</v>
      </c>
      <c r="D18" s="941">
        <v>913749.96630949632</v>
      </c>
      <c r="E18" s="941">
        <v>1921706.2741193553</v>
      </c>
      <c r="F18" s="941">
        <v>221818.16732193451</v>
      </c>
      <c r="G18" s="941">
        <v>3638594.2462717602</v>
      </c>
    </row>
    <row r="19" spans="1:7" s="573" customFormat="1" ht="33.75" customHeight="1">
      <c r="A19" s="987" t="s">
        <v>360</v>
      </c>
      <c r="B19" s="988"/>
      <c r="C19" s="941">
        <v>1123528.9741273695</v>
      </c>
      <c r="D19" s="941">
        <v>1775830.8784821625</v>
      </c>
      <c r="E19" s="941">
        <v>1965335.2834076653</v>
      </c>
      <c r="F19" s="941">
        <v>810845.93609870714</v>
      </c>
      <c r="G19" s="941">
        <v>5675541.0721159047</v>
      </c>
    </row>
    <row r="20" spans="1:7" s="64" customFormat="1" ht="37.5" customHeight="1" thickBot="1">
      <c r="A20" s="989" t="s">
        <v>450</v>
      </c>
      <c r="B20" s="990"/>
      <c r="C20" s="973">
        <v>6873469.4949604217</v>
      </c>
      <c r="D20" s="973">
        <v>9395476.4681493826</v>
      </c>
      <c r="E20" s="973">
        <v>10967705.160554357</v>
      </c>
      <c r="F20" s="973">
        <v>2699420.4474423518</v>
      </c>
      <c r="G20" s="972">
        <v>29936071.571106516</v>
      </c>
    </row>
    <row r="24" spans="1:7" ht="9.75" customHeight="1"/>
  </sheetData>
  <mergeCells count="16">
    <mergeCell ref="C8:G8"/>
    <mergeCell ref="F9:G9"/>
    <mergeCell ref="A1:A2"/>
    <mergeCell ref="A6:B6"/>
    <mergeCell ref="A10:B10"/>
    <mergeCell ref="A7:B7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79"/>
  <sheetViews>
    <sheetView view="pageBreakPreview" zoomScale="110" zoomScaleNormal="80" zoomScaleSheetLayoutView="110" workbookViewId="0">
      <pane xSplit="2" ySplit="6" topLeftCell="C7" activePane="bottomRight" state="frozen"/>
      <selection activeCell="F42" sqref="F42"/>
      <selection pane="topRight" activeCell="F42" sqref="F42"/>
      <selection pane="bottomLeft" activeCell="F42" sqref="F42"/>
      <selection pane="bottomRight" activeCell="H14" sqref="H14"/>
    </sheetView>
  </sheetViews>
  <sheetFormatPr defaultColWidth="8.85546875" defaultRowHeight="15"/>
  <cols>
    <col min="1" max="1" width="4.28515625" style="563" customWidth="1"/>
    <col min="2" max="2" width="12.42578125" style="543" customWidth="1"/>
    <col min="3" max="3" width="22.28515625" style="543" bestFit="1" customWidth="1"/>
    <col min="4" max="4" width="27.140625" style="543" bestFit="1" customWidth="1"/>
    <col min="5" max="6" width="13.85546875" style="543" customWidth="1"/>
    <col min="7" max="16384" width="8.85546875" style="563"/>
  </cols>
  <sheetData>
    <row r="1" spans="1:6" s="543" customFormat="1" ht="18.75" customHeight="1">
      <c r="A1" s="1002">
        <v>5</v>
      </c>
      <c r="B1" s="542" t="s">
        <v>567</v>
      </c>
    </row>
    <row r="2" spans="1:6" s="543" customFormat="1" ht="18.75" customHeight="1">
      <c r="A2" s="1002"/>
      <c r="B2" s="544" t="s">
        <v>579</v>
      </c>
    </row>
    <row r="3" spans="1:6" ht="6.75" customHeight="1" thickBot="1">
      <c r="A3" s="561"/>
      <c r="B3" s="562"/>
      <c r="C3" s="562"/>
      <c r="D3" s="562"/>
      <c r="E3" s="562"/>
      <c r="F3" s="562"/>
    </row>
    <row r="4" spans="1:6" ht="6" customHeight="1">
      <c r="A4" s="564"/>
      <c r="B4" s="564"/>
      <c r="C4" s="564"/>
      <c r="D4" s="564"/>
      <c r="E4" s="564"/>
      <c r="F4" s="564"/>
    </row>
    <row r="5" spans="1:6" ht="45.75" customHeight="1">
      <c r="A5" s="999" t="s">
        <v>462</v>
      </c>
      <c r="B5" s="1001"/>
      <c r="C5" s="999" t="s">
        <v>548</v>
      </c>
      <c r="D5" s="565" t="s">
        <v>463</v>
      </c>
      <c r="E5" s="565" t="s">
        <v>464</v>
      </c>
      <c r="F5" s="565"/>
    </row>
    <row r="6" spans="1:6" s="64" customFormat="1" ht="26.25" customHeight="1" thickBot="1">
      <c r="A6" s="566"/>
      <c r="B6" s="566"/>
      <c r="C6" s="1000"/>
      <c r="D6" s="567" t="s">
        <v>1</v>
      </c>
      <c r="E6" s="566" t="s">
        <v>147</v>
      </c>
      <c r="F6" s="566" t="s">
        <v>148</v>
      </c>
    </row>
    <row r="7" spans="1:6" ht="3" customHeight="1">
      <c r="A7" s="524"/>
      <c r="B7" s="769"/>
      <c r="C7" s="775"/>
      <c r="D7" s="457"/>
      <c r="E7" s="529"/>
      <c r="F7" s="529"/>
    </row>
    <row r="8" spans="1:6" ht="15.75">
      <c r="A8" s="524" t="s">
        <v>568</v>
      </c>
      <c r="B8" s="769"/>
      <c r="C8" s="775">
        <v>16619</v>
      </c>
      <c r="D8" s="457">
        <v>29936071.571106508</v>
      </c>
      <c r="E8" s="529">
        <v>1.6125572228659451</v>
      </c>
      <c r="F8" s="529">
        <v>6.112403453755519</v>
      </c>
    </row>
    <row r="9" spans="1:6" ht="15.75">
      <c r="A9" s="524" t="s">
        <v>562</v>
      </c>
      <c r="B9" s="769"/>
      <c r="C9" s="775">
        <v>16632</v>
      </c>
      <c r="D9" s="457">
        <v>29460996.149765212</v>
      </c>
      <c r="E9" s="529">
        <v>6.6428348170042284</v>
      </c>
      <c r="F9" s="529">
        <v>-6.0825922876622087</v>
      </c>
    </row>
    <row r="10" spans="1:6" ht="3" customHeight="1">
      <c r="A10" s="524"/>
      <c r="B10" s="769"/>
      <c r="C10" s="775"/>
      <c r="D10" s="457"/>
      <c r="E10" s="529"/>
      <c r="F10" s="529"/>
    </row>
    <row r="11" spans="1:6" ht="15.75">
      <c r="A11" s="524" t="s">
        <v>561</v>
      </c>
      <c r="B11" s="769"/>
      <c r="C11" s="775">
        <v>17413</v>
      </c>
      <c r="D11" s="457">
        <v>27625856.158380788</v>
      </c>
      <c r="E11" s="529">
        <v>11.5034091219564</v>
      </c>
      <c r="F11" s="529">
        <v>-12.936906152071415</v>
      </c>
    </row>
    <row r="12" spans="1:6" ht="15.75">
      <c r="A12" s="524" t="s">
        <v>560</v>
      </c>
      <c r="B12" s="769"/>
      <c r="C12" s="775">
        <v>16589</v>
      </c>
      <c r="D12" s="457">
        <v>24775795.086377237</v>
      </c>
      <c r="E12" s="529">
        <v>-12.1788856681284</v>
      </c>
      <c r="F12" s="529">
        <v>-21.013191076785894</v>
      </c>
    </row>
    <row r="13" spans="1:6" ht="15.75">
      <c r="A13" s="524" t="s">
        <v>559</v>
      </c>
      <c r="B13" s="769"/>
      <c r="C13" s="775">
        <v>14626</v>
      </c>
      <c r="D13" s="457">
        <v>28211661.028065246</v>
      </c>
      <c r="E13" s="529">
        <v>-10.065292512650164</v>
      </c>
      <c r="F13" s="529">
        <v>42.626752188327231</v>
      </c>
    </row>
    <row r="14" spans="1:6" ht="15.75">
      <c r="A14" s="524" t="s">
        <v>558</v>
      </c>
      <c r="B14" s="769"/>
      <c r="C14" s="775">
        <v>14241</v>
      </c>
      <c r="D14" s="457">
        <v>31369047.408124924</v>
      </c>
      <c r="E14" s="529">
        <v>-1.1402107230194083</v>
      </c>
      <c r="F14" s="529">
        <v>-10.476851051272282</v>
      </c>
    </row>
    <row r="15" spans="1:6" ht="3" customHeight="1">
      <c r="A15" s="925"/>
      <c r="B15" s="926"/>
      <c r="C15" s="775"/>
      <c r="D15" s="457"/>
      <c r="E15" s="529"/>
      <c r="F15" s="529"/>
    </row>
    <row r="16" spans="1:6" ht="15.75">
      <c r="A16" s="524" t="s">
        <v>552</v>
      </c>
      <c r="B16" s="769"/>
      <c r="C16" s="775">
        <v>14160</v>
      </c>
      <c r="D16" s="457">
        <v>31730845.915761199</v>
      </c>
      <c r="E16" s="529">
        <v>1.1599528726428858</v>
      </c>
      <c r="F16" s="529">
        <v>-14.191001403082829</v>
      </c>
    </row>
    <row r="17" spans="1:6" ht="15.75">
      <c r="A17" s="524" t="s">
        <v>550</v>
      </c>
      <c r="B17" s="769"/>
      <c r="C17" s="775">
        <v>13598</v>
      </c>
      <c r="D17" s="457">
        <v>31367003.458087124</v>
      </c>
      <c r="E17" s="529">
        <v>58.578887810130723</v>
      </c>
      <c r="F17" s="529">
        <v>-13.054445840644796</v>
      </c>
    </row>
    <row r="18" spans="1:6" ht="15.75">
      <c r="A18" s="524" t="s">
        <v>543</v>
      </c>
      <c r="B18" s="769"/>
      <c r="C18" s="775">
        <v>12676</v>
      </c>
      <c r="D18" s="457">
        <v>19780062.712788973</v>
      </c>
      <c r="E18" s="529">
        <v>-43.550294103175958</v>
      </c>
      <c r="F18" s="529">
        <v>-44.931689761532596</v>
      </c>
    </row>
    <row r="19" spans="1:6" ht="15.75">
      <c r="A19" s="524" t="s">
        <v>541</v>
      </c>
      <c r="B19" s="769"/>
      <c r="C19" s="775">
        <v>11857</v>
      </c>
      <c r="D19" s="457">
        <v>35040151.934435204</v>
      </c>
      <c r="E19" s="529">
        <v>-5.2417210634712141</v>
      </c>
      <c r="F19" s="529">
        <v>-6.3035247257384146</v>
      </c>
    </row>
    <row r="20" spans="1:6" ht="3" customHeight="1">
      <c r="A20" s="925"/>
      <c r="B20" s="926"/>
      <c r="C20" s="775"/>
      <c r="D20" s="457"/>
      <c r="E20" s="529"/>
      <c r="F20" s="529"/>
    </row>
    <row r="21" spans="1:6" ht="15.75">
      <c r="A21" s="524" t="s">
        <v>536</v>
      </c>
      <c r="B21" s="525"/>
      <c r="C21" s="775">
        <v>11862</v>
      </c>
      <c r="D21" s="457">
        <v>36978459.6424613</v>
      </c>
      <c r="E21" s="529">
        <v>2.49983457518384</v>
      </c>
      <c r="F21" s="529">
        <v>1.280188710765106</v>
      </c>
    </row>
    <row r="22" spans="1:6" ht="15.75">
      <c r="A22" s="524" t="s">
        <v>534</v>
      </c>
      <c r="B22" s="525"/>
      <c r="C22" s="775">
        <v>11018</v>
      </c>
      <c r="D22" s="457">
        <v>36076604.216700003</v>
      </c>
      <c r="E22" s="529">
        <v>0.42105889209301373</v>
      </c>
      <c r="F22" s="529">
        <v>-0.59194306154084364</v>
      </c>
    </row>
    <row r="23" spans="1:6" ht="15.75">
      <c r="A23" s="524" t="s">
        <v>530</v>
      </c>
      <c r="B23" s="525"/>
      <c r="C23" s="775">
        <v>10579</v>
      </c>
      <c r="D23" s="457">
        <v>35919138.660935</v>
      </c>
      <c r="E23" s="529">
        <v>-3.9531365698880925</v>
      </c>
      <c r="F23" s="529">
        <v>0.82650508427367164</v>
      </c>
    </row>
    <row r="24" spans="1:6" ht="15.75">
      <c r="A24" s="524" t="s">
        <v>525</v>
      </c>
      <c r="B24" s="525"/>
      <c r="C24" s="775">
        <v>9939</v>
      </c>
      <c r="D24" s="457">
        <v>37397513.440999985</v>
      </c>
      <c r="E24" s="529">
        <v>2.4279338631139122</v>
      </c>
      <c r="F24" s="529">
        <v>0.73694492098153508</v>
      </c>
    </row>
    <row r="25" spans="1:6" ht="3" customHeight="1">
      <c r="A25" s="925"/>
      <c r="B25" s="926"/>
      <c r="C25" s="775"/>
      <c r="D25" s="457"/>
      <c r="E25" s="529"/>
      <c r="F25" s="529"/>
    </row>
    <row r="26" spans="1:6" ht="15.75">
      <c r="A26" s="524" t="s">
        <v>506</v>
      </c>
      <c r="B26" s="525"/>
      <c r="C26" s="775">
        <v>9892</v>
      </c>
      <c r="D26" s="457">
        <v>36511049.310999997</v>
      </c>
      <c r="E26" s="529">
        <v>0.61609995740486201</v>
      </c>
      <c r="F26" s="529">
        <v>4.0854541701630955</v>
      </c>
    </row>
    <row r="27" spans="1:6" ht="15.75">
      <c r="A27" s="524" t="s">
        <v>504</v>
      </c>
      <c r="B27" s="525"/>
      <c r="C27" s="775">
        <v>9905</v>
      </c>
      <c r="D27" s="457">
        <v>36287482.148937099</v>
      </c>
      <c r="E27" s="529">
        <v>1.8604604615554274</v>
      </c>
      <c r="F27" s="529">
        <v>5.1963479909743926</v>
      </c>
    </row>
    <row r="28" spans="1:6" ht="15.75">
      <c r="A28" s="524" t="s">
        <v>501</v>
      </c>
      <c r="B28" s="525"/>
      <c r="C28" s="775">
        <v>9580</v>
      </c>
      <c r="D28" s="457">
        <v>35624698.7148</v>
      </c>
      <c r="E28" s="529">
        <v>-4.0384511681210533</v>
      </c>
      <c r="F28" s="529">
        <v>5.320354235648816</v>
      </c>
    </row>
    <row r="29" spans="1:6" ht="15" customHeight="1">
      <c r="A29" s="666" t="s">
        <v>497</v>
      </c>
      <c r="B29" s="663"/>
      <c r="C29" s="776">
        <v>9259</v>
      </c>
      <c r="D29" s="664">
        <v>37123930.520560004</v>
      </c>
      <c r="E29" s="665">
        <v>5.832651806309725</v>
      </c>
      <c r="F29" s="665">
        <v>5.9065967821403875</v>
      </c>
    </row>
    <row r="30" spans="1:6" ht="3" customHeight="1">
      <c r="A30" s="925"/>
      <c r="B30" s="926"/>
      <c r="C30" s="775"/>
      <c r="D30" s="457"/>
      <c r="E30" s="529"/>
      <c r="F30" s="529"/>
    </row>
    <row r="31" spans="1:6" s="57" customFormat="1" ht="15" customHeight="1">
      <c r="A31" s="524" t="s">
        <v>495</v>
      </c>
      <c r="B31" s="525"/>
      <c r="C31" s="775">
        <v>8747</v>
      </c>
      <c r="D31" s="457">
        <v>35077955.514619999</v>
      </c>
      <c r="E31" s="529">
        <v>1.6899657017391327</v>
      </c>
      <c r="F31" s="529">
        <v>7.7347084119144176</v>
      </c>
    </row>
    <row r="32" spans="1:6" s="57" customFormat="1" ht="15" customHeight="1">
      <c r="A32" s="524" t="s">
        <v>491</v>
      </c>
      <c r="B32" s="525"/>
      <c r="C32" s="775">
        <v>8844</v>
      </c>
      <c r="D32" s="457">
        <v>34495001.81513001</v>
      </c>
      <c r="E32" s="529">
        <v>1.9805343369691333</v>
      </c>
      <c r="F32" s="529">
        <v>8.1009391362968444</v>
      </c>
    </row>
    <row r="33" spans="1:6" ht="15" customHeight="1">
      <c r="A33" s="524" t="s">
        <v>488</v>
      </c>
      <c r="B33" s="525"/>
      <c r="C33" s="775">
        <v>9405</v>
      </c>
      <c r="D33" s="457">
        <v>33825084.403999999</v>
      </c>
      <c r="E33" s="529">
        <v>-3.5043023498726407</v>
      </c>
      <c r="F33" s="529">
        <v>11.166990944337225</v>
      </c>
    </row>
    <row r="34" spans="1:6" s="57" customFormat="1" ht="15" customHeight="1">
      <c r="A34" s="524" t="s">
        <v>483</v>
      </c>
      <c r="B34" s="525"/>
      <c r="C34" s="775">
        <v>9572</v>
      </c>
      <c r="D34" s="457">
        <v>35053463.758190006</v>
      </c>
      <c r="E34" s="529">
        <v>7.6594870314556527</v>
      </c>
      <c r="F34" s="529">
        <v>9.7438300897599603</v>
      </c>
    </row>
    <row r="35" spans="1:6" ht="3" customHeight="1">
      <c r="A35" s="925"/>
      <c r="B35" s="926"/>
      <c r="C35" s="775"/>
      <c r="D35" s="457"/>
      <c r="E35" s="529"/>
      <c r="F35" s="529"/>
    </row>
    <row r="36" spans="1:6" ht="15" customHeight="1">
      <c r="A36" s="524" t="s">
        <v>458</v>
      </c>
      <c r="B36" s="525"/>
      <c r="C36" s="775">
        <v>9791</v>
      </c>
      <c r="D36" s="457">
        <v>32559567.879000001</v>
      </c>
      <c r="E36" s="529">
        <v>2.0356480760671949</v>
      </c>
      <c r="F36" s="529">
        <v>8.0674251273403019</v>
      </c>
    </row>
    <row r="37" spans="1:6" ht="15" customHeight="1">
      <c r="A37" s="524" t="s">
        <v>456</v>
      </c>
      <c r="B37" s="525"/>
      <c r="C37" s="775">
        <v>9725</v>
      </c>
      <c r="D37" s="457">
        <v>31909992.726</v>
      </c>
      <c r="E37" s="529">
        <v>4.8729939602343402</v>
      </c>
      <c r="F37" s="529">
        <v>10.66735256497069</v>
      </c>
    </row>
    <row r="38" spans="1:6" ht="15" customHeight="1">
      <c r="A38" s="524" t="s">
        <v>435</v>
      </c>
      <c r="B38" s="525"/>
      <c r="C38" s="775">
        <v>9983</v>
      </c>
      <c r="D38" s="457">
        <v>30427273.524869144</v>
      </c>
      <c r="E38" s="529">
        <v>-4.7396411709040294</v>
      </c>
      <c r="F38" s="529">
        <v>11.704242598302317</v>
      </c>
    </row>
    <row r="39" spans="1:6" ht="15" customHeight="1">
      <c r="A39" s="524" t="s">
        <v>427</v>
      </c>
      <c r="B39" s="525"/>
      <c r="C39" s="775">
        <v>10043</v>
      </c>
      <c r="D39" s="457">
        <v>31941170.387000002</v>
      </c>
      <c r="E39" s="529">
        <v>6.0149216999607438</v>
      </c>
      <c r="F39" s="529">
        <v>11.135310593788937</v>
      </c>
    </row>
    <row r="40" spans="1:6" ht="3" customHeight="1">
      <c r="A40" s="538"/>
      <c r="B40" s="539"/>
      <c r="C40" s="775"/>
      <c r="D40" s="457"/>
      <c r="E40" s="529"/>
      <c r="F40" s="529"/>
    </row>
    <row r="41" spans="1:6" s="57" customFormat="1" ht="15" customHeight="1">
      <c r="A41" s="524" t="s">
        <v>421</v>
      </c>
      <c r="B41" s="525"/>
      <c r="C41" s="775">
        <v>10230</v>
      </c>
      <c r="D41" s="457">
        <v>30128938.336999997</v>
      </c>
      <c r="E41" s="529">
        <v>4.4904607149060389</v>
      </c>
      <c r="F41" s="529">
        <v>11.179314934363065</v>
      </c>
    </row>
    <row r="42" spans="1:6" s="57" customFormat="1" ht="15" customHeight="1">
      <c r="A42" s="524" t="s">
        <v>419</v>
      </c>
      <c r="B42" s="525"/>
      <c r="C42" s="775">
        <v>9883</v>
      </c>
      <c r="D42" s="457">
        <v>28834152.066</v>
      </c>
      <c r="E42" s="529">
        <v>5.8555941551669388</v>
      </c>
      <c r="F42" s="529">
        <v>13.966059570439842</v>
      </c>
    </row>
    <row r="43" spans="1:6" s="57" customFormat="1" ht="15" customHeight="1">
      <c r="A43" s="524" t="s">
        <v>413</v>
      </c>
      <c r="B43" s="525"/>
      <c r="C43" s="775">
        <v>10074</v>
      </c>
      <c r="D43" s="457">
        <v>27239138.655000001</v>
      </c>
      <c r="E43" s="529">
        <v>-5.2248211930648454</v>
      </c>
      <c r="F43" s="529">
        <v>8.2085478835582055</v>
      </c>
    </row>
    <row r="44" spans="1:6" ht="15" customHeight="1">
      <c r="A44" s="524" t="s">
        <v>412</v>
      </c>
      <c r="B44" s="525"/>
      <c r="C44" s="775">
        <v>9982</v>
      </c>
      <c r="D44" s="457">
        <v>28740793.73723828</v>
      </c>
      <c r="E44" s="529">
        <v>6.0568986080694192</v>
      </c>
      <c r="F44" s="529">
        <v>15.085907163788873</v>
      </c>
    </row>
    <row r="45" spans="1:6" ht="3" customHeight="1">
      <c r="A45" s="997"/>
      <c r="B45" s="998"/>
      <c r="C45" s="777"/>
      <c r="D45" s="568"/>
      <c r="E45" s="569"/>
      <c r="F45" s="569"/>
    </row>
    <row r="46" spans="1:6" ht="15" customHeight="1">
      <c r="A46" s="524" t="s">
        <v>402</v>
      </c>
      <c r="B46" s="525"/>
      <c r="C46" s="775">
        <v>10000</v>
      </c>
      <c r="D46" s="457">
        <v>27099409.952999998</v>
      </c>
      <c r="E46" s="529">
        <v>7.1095471078233219</v>
      </c>
      <c r="F46" s="529">
        <v>9.7481389509728515</v>
      </c>
    </row>
    <row r="47" spans="1:6" ht="15" customHeight="1">
      <c r="A47" s="524" t="s">
        <v>396</v>
      </c>
      <c r="B47" s="525"/>
      <c r="C47" s="775">
        <v>9835</v>
      </c>
      <c r="D47" s="457">
        <v>25300648.434000004</v>
      </c>
      <c r="E47" s="529">
        <v>0.50781936355473334</v>
      </c>
      <c r="F47" s="529">
        <v>10.717045309986453</v>
      </c>
    </row>
    <row r="48" spans="1:6" ht="15" customHeight="1">
      <c r="A48" s="524" t="s">
        <v>363</v>
      </c>
      <c r="B48" s="525"/>
      <c r="C48" s="775">
        <v>9875</v>
      </c>
      <c r="D48" s="457">
        <v>25172816</v>
      </c>
      <c r="E48" s="529">
        <v>0.79875982943250001</v>
      </c>
      <c r="F48" s="529">
        <v>10.808037856278199</v>
      </c>
    </row>
    <row r="49" spans="1:6" ht="15" customHeight="1">
      <c r="A49" s="524" t="s">
        <v>364</v>
      </c>
      <c r="B49" s="525"/>
      <c r="C49" s="775">
        <v>9774</v>
      </c>
      <c r="D49" s="457">
        <v>24973339</v>
      </c>
      <c r="E49" s="529">
        <v>1.1379023895808436</v>
      </c>
      <c r="F49" s="529">
        <v>21.150929363412974</v>
      </c>
    </row>
    <row r="50" spans="1:6" ht="3" customHeight="1">
      <c r="A50" s="997"/>
      <c r="B50" s="998"/>
      <c r="C50" s="777"/>
      <c r="D50" s="568"/>
      <c r="E50" s="569"/>
      <c r="F50" s="569"/>
    </row>
    <row r="51" spans="1:6" ht="15" customHeight="1">
      <c r="A51" s="524" t="s">
        <v>365</v>
      </c>
      <c r="B51" s="525"/>
      <c r="C51" s="775">
        <v>9652</v>
      </c>
      <c r="D51" s="457">
        <v>24692364</v>
      </c>
      <c r="E51" s="529">
        <v>8.055158781021694</v>
      </c>
      <c r="F51" s="529">
        <v>11.273298911762097</v>
      </c>
    </row>
    <row r="52" spans="1:6" ht="15" customHeight="1">
      <c r="A52" s="524" t="s">
        <v>366</v>
      </c>
      <c r="B52" s="525"/>
      <c r="C52" s="775">
        <v>9753</v>
      </c>
      <c r="D52" s="457">
        <v>22851629</v>
      </c>
      <c r="E52" s="529">
        <v>0.59042148123693194</v>
      </c>
      <c r="F52" s="529">
        <v>12.010470100164532</v>
      </c>
    </row>
    <row r="53" spans="1:6" ht="15" customHeight="1">
      <c r="A53" s="524" t="s">
        <v>367</v>
      </c>
      <c r="B53" s="525"/>
      <c r="C53" s="775">
        <v>9392</v>
      </c>
      <c r="D53" s="457">
        <v>22717500</v>
      </c>
      <c r="E53" s="529">
        <v>10.20737906986864</v>
      </c>
      <c r="F53" s="529">
        <v>11.640188108864111</v>
      </c>
    </row>
    <row r="54" spans="1:6" ht="15" customHeight="1">
      <c r="A54" s="524" t="s">
        <v>368</v>
      </c>
      <c r="B54" s="525"/>
      <c r="C54" s="775">
        <v>8719</v>
      </c>
      <c r="D54" s="457">
        <v>20613411</v>
      </c>
      <c r="E54" s="529">
        <v>-7.1080337308325419</v>
      </c>
      <c r="F54" s="529">
        <v>16.2897456412101</v>
      </c>
    </row>
    <row r="55" spans="1:6" ht="3" customHeight="1">
      <c r="A55" s="997"/>
      <c r="B55" s="998"/>
      <c r="C55" s="777"/>
      <c r="D55" s="568"/>
      <c r="E55" s="569"/>
      <c r="F55" s="569"/>
    </row>
    <row r="56" spans="1:6" ht="15" customHeight="1">
      <c r="A56" s="524" t="s">
        <v>369</v>
      </c>
      <c r="B56" s="525"/>
      <c r="C56" s="775">
        <v>9324</v>
      </c>
      <c r="D56" s="457">
        <v>22190736</v>
      </c>
      <c r="E56" s="529">
        <v>8.7710102080094465</v>
      </c>
      <c r="F56" s="529">
        <v>25.647238759941953</v>
      </c>
    </row>
    <row r="57" spans="1:6" ht="15" customHeight="1">
      <c r="A57" s="524" t="s">
        <v>370</v>
      </c>
      <c r="B57" s="525"/>
      <c r="C57" s="775">
        <v>8862</v>
      </c>
      <c r="D57" s="457">
        <v>20401333</v>
      </c>
      <c r="E57" s="529">
        <v>0.2578916602432913</v>
      </c>
      <c r="F57" s="529">
        <v>27.212458922881428</v>
      </c>
    </row>
    <row r="58" spans="1:6" ht="15" customHeight="1">
      <c r="A58" s="524" t="s">
        <v>371</v>
      </c>
      <c r="B58" s="525"/>
      <c r="C58" s="775">
        <v>8818</v>
      </c>
      <c r="D58" s="457">
        <v>20348855</v>
      </c>
      <c r="E58" s="529">
        <v>14.797263395168631</v>
      </c>
      <c r="F58" s="529">
        <v>35.293353438103928</v>
      </c>
    </row>
    <row r="59" spans="1:6" ht="15" customHeight="1">
      <c r="A59" s="524" t="s">
        <v>372</v>
      </c>
      <c r="B59" s="525"/>
      <c r="C59" s="775">
        <v>8585</v>
      </c>
      <c r="D59" s="457">
        <v>17725906</v>
      </c>
      <c r="E59" s="529">
        <v>0.366709036522612</v>
      </c>
      <c r="F59" s="529">
        <v>14.217374226196705</v>
      </c>
    </row>
    <row r="60" spans="1:6" ht="3" customHeight="1">
      <c r="A60" s="997"/>
      <c r="B60" s="998"/>
      <c r="C60" s="777"/>
      <c r="D60" s="568"/>
      <c r="E60" s="569"/>
      <c r="F60" s="569"/>
    </row>
    <row r="61" spans="1:6" ht="15" hidden="1" customHeight="1">
      <c r="A61" s="524" t="s">
        <v>373</v>
      </c>
      <c r="B61" s="525"/>
      <c r="C61" s="775">
        <v>8781</v>
      </c>
      <c r="D61" s="457">
        <v>17661141</v>
      </c>
      <c r="E61" s="529">
        <v>10.125998825357</v>
      </c>
      <c r="F61" s="529">
        <v>12.915279691811071</v>
      </c>
    </row>
    <row r="62" spans="1:6" ht="15" hidden="1" customHeight="1">
      <c r="A62" s="524" t="s">
        <v>374</v>
      </c>
      <c r="B62" s="525"/>
      <c r="C62" s="775">
        <v>8259</v>
      </c>
      <c r="D62" s="457">
        <v>16037213</v>
      </c>
      <c r="E62" s="529">
        <v>6.6265559694221139</v>
      </c>
      <c r="F62" s="529">
        <v>7.7100556616575027</v>
      </c>
    </row>
    <row r="63" spans="1:6" ht="15" hidden="1" customHeight="1">
      <c r="A63" s="524" t="s">
        <v>375</v>
      </c>
      <c r="B63" s="525"/>
      <c r="C63" s="775">
        <v>7648</v>
      </c>
      <c r="D63" s="457">
        <v>15040543</v>
      </c>
      <c r="E63" s="529">
        <v>-3.0858378468100156</v>
      </c>
      <c r="F63" s="529">
        <v>-5.9496927811303877</v>
      </c>
    </row>
    <row r="64" spans="1:6" ht="15" hidden="1" customHeight="1">
      <c r="A64" s="524" t="s">
        <v>376</v>
      </c>
      <c r="B64" s="525"/>
      <c r="C64" s="775">
        <v>7766</v>
      </c>
      <c r="D64" s="457">
        <v>15519448</v>
      </c>
      <c r="E64" s="529">
        <v>-0.77748591766987585</v>
      </c>
      <c r="F64" s="529">
        <v>8.756361807723966</v>
      </c>
    </row>
    <row r="65" spans="1:6" ht="3.95" customHeight="1" thickBot="1">
      <c r="A65" s="855"/>
      <c r="B65" s="856"/>
      <c r="C65" s="857"/>
      <c r="D65" s="858"/>
      <c r="E65" s="859"/>
      <c r="F65" s="859"/>
    </row>
    <row r="66" spans="1:6" ht="15" customHeight="1">
      <c r="A66" s="524" t="s">
        <v>377</v>
      </c>
      <c r="B66" s="525"/>
      <c r="C66" s="775">
        <v>8038</v>
      </c>
      <c r="D66" s="457">
        <v>15641055</v>
      </c>
      <c r="E66" s="529">
        <v>5.0493564347524966</v>
      </c>
      <c r="F66" s="529">
        <v>11.873890009062318</v>
      </c>
    </row>
    <row r="67" spans="1:6" ht="15" customHeight="1">
      <c r="A67" s="524" t="s">
        <v>378</v>
      </c>
      <c r="B67" s="525"/>
      <c r="C67" s="775">
        <v>8065</v>
      </c>
      <c r="D67" s="457">
        <v>14889244</v>
      </c>
      <c r="E67" s="529">
        <v>-6.8957834529836424</v>
      </c>
      <c r="F67" s="529">
        <v>0.16039931653369568</v>
      </c>
    </row>
    <row r="68" spans="1:6" ht="15" customHeight="1">
      <c r="A68" s="524" t="s">
        <v>379</v>
      </c>
      <c r="B68" s="525"/>
      <c r="C68" s="775">
        <v>7571</v>
      </c>
      <c r="D68" s="457">
        <v>15992019</v>
      </c>
      <c r="E68" s="529">
        <v>12.068019713072013</v>
      </c>
      <c r="F68" s="529">
        <v>2.2740340976568771</v>
      </c>
    </row>
    <row r="69" spans="1:6" ht="15" customHeight="1">
      <c r="A69" s="524" t="s">
        <v>380</v>
      </c>
      <c r="B69" s="525"/>
      <c r="C69" s="775">
        <v>7344</v>
      </c>
      <c r="D69" s="457">
        <v>14269922</v>
      </c>
      <c r="E69" s="529">
        <v>2.066752163834126</v>
      </c>
      <c r="F69" s="529">
        <v>-8.1255803346719482</v>
      </c>
    </row>
    <row r="70" spans="1:6" ht="1.5" customHeight="1" thickBot="1">
      <c r="A70" s="570"/>
      <c r="B70" s="570"/>
      <c r="C70" s="570"/>
      <c r="D70" s="570"/>
      <c r="E70" s="571"/>
      <c r="F70" s="570"/>
    </row>
    <row r="71" spans="1:6" ht="15.75">
      <c r="A71" s="524"/>
      <c r="B71" s="525"/>
      <c r="C71" s="572"/>
    </row>
    <row r="72" spans="1:6" ht="15.75">
      <c r="A72" s="524"/>
      <c r="B72" s="525"/>
      <c r="C72" s="572"/>
    </row>
    <row r="73" spans="1:6" ht="15.75">
      <c r="A73" s="524"/>
      <c r="B73" s="525"/>
      <c r="C73" s="572"/>
    </row>
    <row r="74" spans="1:6" ht="15.75">
      <c r="A74" s="524"/>
      <c r="B74" s="525"/>
      <c r="C74" s="572"/>
    </row>
    <row r="75" spans="1:6">
      <c r="A75" s="543"/>
      <c r="D75" s="563"/>
      <c r="E75" s="563"/>
      <c r="F75" s="563"/>
    </row>
    <row r="76" spans="1:6" ht="15.75">
      <c r="B76" s="524"/>
      <c r="C76" s="525"/>
      <c r="D76" s="563"/>
      <c r="E76" s="563"/>
      <c r="F76" s="563"/>
    </row>
    <row r="77" spans="1:6" ht="8.1" customHeight="1">
      <c r="B77" s="524"/>
      <c r="C77" s="525"/>
      <c r="D77" s="563"/>
      <c r="E77" s="563"/>
      <c r="F77" s="563"/>
    </row>
    <row r="78" spans="1:6" ht="15.75">
      <c r="B78" s="524"/>
      <c r="C78" s="525"/>
      <c r="D78" s="563"/>
      <c r="E78" s="563"/>
      <c r="F78" s="563"/>
    </row>
    <row r="79" spans="1:6" ht="15.75">
      <c r="B79" s="524"/>
      <c r="C79" s="525"/>
      <c r="D79" s="563"/>
      <c r="E79" s="563"/>
      <c r="F79" s="563"/>
    </row>
  </sheetData>
  <mergeCells count="7">
    <mergeCell ref="A55:B55"/>
    <mergeCell ref="A60:B60"/>
    <mergeCell ref="C5:C6"/>
    <mergeCell ref="A5:B5"/>
    <mergeCell ref="A1:A2"/>
    <mergeCell ref="A45:B45"/>
    <mergeCell ref="A50:B50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45"/>
  <sheetViews>
    <sheetView view="pageBreakPreview" zoomScaleNormal="100" zoomScaleSheetLayoutView="100" workbookViewId="0">
      <pane xSplit="2" ySplit="10" topLeftCell="C11" activePane="bottomRight" state="frozen"/>
      <selection activeCell="F42" sqref="F42"/>
      <selection pane="topRight" activeCell="F42" sqref="F42"/>
      <selection pane="bottomLeft" activeCell="F42" sqref="F42"/>
      <selection pane="bottomRight" activeCell="S17" sqref="S17"/>
    </sheetView>
  </sheetViews>
  <sheetFormatPr defaultColWidth="8.85546875" defaultRowHeight="15.75"/>
  <cols>
    <col min="1" max="1" width="4.28515625" style="543" customWidth="1"/>
    <col min="2" max="2" width="14.85546875" style="543" customWidth="1"/>
    <col min="3" max="4" width="7.28515625" style="462" customWidth="1"/>
    <col min="5" max="5" width="0.7109375" style="462" customWidth="1"/>
    <col min="6" max="9" width="7.28515625" style="462" customWidth="1"/>
    <col min="10" max="10" width="0.7109375" style="462" customWidth="1"/>
    <col min="11" max="14" width="7.28515625" style="462" customWidth="1"/>
    <col min="15" max="15" width="0.7109375" style="543" customWidth="1"/>
    <col min="16" max="16" width="7.28515625" style="543" customWidth="1"/>
    <col min="17" max="18" width="7.28515625" style="543" bestFit="1" customWidth="1"/>
    <col min="19" max="19" width="8.7109375" style="543" bestFit="1" customWidth="1"/>
    <col min="20" max="20" width="0.7109375" style="543" customWidth="1"/>
    <col min="21" max="22" width="7.28515625" style="543" bestFit="1" customWidth="1"/>
    <col min="23" max="23" width="7.5703125" style="675" customWidth="1"/>
    <col min="24" max="24" width="7.28515625" style="462" bestFit="1" customWidth="1"/>
    <col min="25" max="25" width="0.7109375" style="459" customWidth="1"/>
    <col min="26" max="26" width="7.28515625" style="462" bestFit="1" customWidth="1"/>
    <col min="27" max="29" width="7.5703125" style="462" customWidth="1"/>
    <col min="30" max="30" width="0.7109375" style="459" customWidth="1"/>
    <col min="31" max="31" width="12.85546875" style="934" bestFit="1" customWidth="1"/>
    <col min="32" max="32" width="8.85546875" style="934"/>
    <col min="33" max="33" width="8.85546875" style="887"/>
    <col min="34" max="37" width="8.85546875" style="934"/>
    <col min="38" max="38" width="17.28515625" style="1" bestFit="1" customWidth="1"/>
    <col min="39" max="39" width="8.85546875" style="1"/>
    <col min="40" max="40" width="8.85546875" style="543"/>
    <col min="41" max="41" width="9.42578125" style="543" bestFit="1" customWidth="1"/>
    <col min="42" max="42" width="10.85546875" style="543" bestFit="1" customWidth="1"/>
    <col min="43" max="16384" width="8.85546875" style="543"/>
  </cols>
  <sheetData>
    <row r="1" spans="1:42" ht="18.75" customHeight="1">
      <c r="A1" s="1002">
        <v>6</v>
      </c>
      <c r="B1" s="542" t="s">
        <v>570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542"/>
      <c r="P1" s="542"/>
      <c r="Q1" s="542"/>
      <c r="R1" s="542"/>
      <c r="S1" s="542"/>
      <c r="T1" s="542"/>
      <c r="U1" s="542"/>
      <c r="V1" s="542"/>
      <c r="W1" s="671"/>
      <c r="Y1" s="545"/>
      <c r="AD1" s="545"/>
    </row>
    <row r="2" spans="1:42" ht="18.75" customHeight="1">
      <c r="A2" s="1002"/>
      <c r="B2" s="544" t="s">
        <v>580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544"/>
      <c r="P2" s="544"/>
      <c r="Q2" s="544"/>
      <c r="R2" s="544"/>
      <c r="S2" s="544"/>
      <c r="T2" s="544"/>
      <c r="U2" s="544"/>
      <c r="V2" s="544"/>
      <c r="W2" s="672"/>
      <c r="Y2" s="545"/>
      <c r="AD2" s="545"/>
    </row>
    <row r="3" spans="1:42" ht="9" customHeight="1">
      <c r="A3" s="927"/>
      <c r="B3" s="544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544"/>
      <c r="P3" s="544"/>
      <c r="Q3" s="544"/>
      <c r="R3" s="544"/>
      <c r="S3" s="544"/>
      <c r="T3" s="544"/>
      <c r="U3" s="544"/>
      <c r="V3" s="544"/>
      <c r="W3" s="672"/>
      <c r="Y3" s="545"/>
      <c r="AD3" s="545"/>
    </row>
    <row r="4" spans="1:42" s="545" customFormat="1" ht="20.25" customHeight="1" thickBot="1">
      <c r="C4" s="459"/>
      <c r="D4" s="459"/>
      <c r="E4" s="459"/>
      <c r="F4" s="459"/>
      <c r="G4" s="459"/>
      <c r="H4" s="459"/>
      <c r="I4" s="459"/>
      <c r="J4" s="459"/>
      <c r="K4" s="459"/>
      <c r="L4" s="1010" t="s">
        <v>507</v>
      </c>
      <c r="M4" s="1010"/>
      <c r="N4" s="1010"/>
      <c r="O4" s="1010"/>
      <c r="Q4" s="1006" t="s">
        <v>538</v>
      </c>
      <c r="R4" s="1006"/>
      <c r="S4" s="1006"/>
      <c r="Y4" s="459"/>
      <c r="Z4" s="459"/>
      <c r="AA4" s="748"/>
      <c r="AB4" s="459"/>
      <c r="AC4" s="459"/>
      <c r="AD4" s="459"/>
      <c r="AG4" s="879"/>
      <c r="AL4" s="560"/>
      <c r="AM4" s="560"/>
    </row>
    <row r="5" spans="1:42" s="545" customFormat="1" ht="5.0999999999999996" customHeight="1">
      <c r="A5" s="546"/>
      <c r="B5" s="546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546"/>
      <c r="P5" s="546"/>
      <c r="Q5" s="546"/>
      <c r="R5" s="546"/>
      <c r="S5" s="546"/>
      <c r="T5" s="546"/>
      <c r="U5" s="546"/>
      <c r="V5" s="546"/>
      <c r="W5" s="673"/>
      <c r="X5" s="460"/>
      <c r="Y5" s="460"/>
      <c r="Z5" s="460"/>
      <c r="AA5" s="460"/>
      <c r="AB5" s="460"/>
      <c r="AC5" s="460"/>
      <c r="AD5" s="460"/>
      <c r="AG5" s="879"/>
      <c r="AL5" s="560"/>
      <c r="AM5" s="560"/>
    </row>
    <row r="6" spans="1:42" ht="18.75" customHeight="1">
      <c r="A6" s="1007" t="s">
        <v>108</v>
      </c>
      <c r="B6" s="1008"/>
      <c r="C6" s="1011" t="s">
        <v>389</v>
      </c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</row>
    <row r="7" spans="1:42" ht="18.75" customHeight="1">
      <c r="A7" s="1009" t="s">
        <v>109</v>
      </c>
      <c r="B7" s="1008"/>
      <c r="C7" s="1012" t="s">
        <v>390</v>
      </c>
      <c r="D7" s="1012"/>
      <c r="E7" s="1012"/>
      <c r="F7" s="1012"/>
      <c r="G7" s="1012"/>
      <c r="H7" s="1012"/>
      <c r="I7" s="1012"/>
      <c r="J7" s="1012"/>
      <c r="K7" s="1012"/>
      <c r="L7" s="1012"/>
      <c r="M7" s="1012"/>
      <c r="N7" s="1012"/>
      <c r="O7" s="851"/>
      <c r="P7" s="851"/>
      <c r="Q7" s="851"/>
      <c r="R7" s="851"/>
      <c r="S7" s="851"/>
      <c r="T7" s="851"/>
      <c r="U7" s="851"/>
      <c r="V7" s="851"/>
      <c r="W7" s="851"/>
      <c r="X7" s="851"/>
      <c r="Y7" s="851"/>
      <c r="Z7" s="851"/>
      <c r="AA7" s="851"/>
      <c r="AB7" s="851"/>
      <c r="AC7" s="851"/>
      <c r="AD7" s="851"/>
    </row>
    <row r="8" spans="1:42" s="552" customFormat="1" ht="24.95" customHeight="1">
      <c r="A8" s="928"/>
      <c r="B8" s="928"/>
      <c r="C8" s="1015">
        <v>2022</v>
      </c>
      <c r="D8" s="1015"/>
      <c r="E8" s="774"/>
      <c r="F8" s="1013">
        <v>2021</v>
      </c>
      <c r="G8" s="1013"/>
      <c r="H8" s="1013"/>
      <c r="I8" s="1013"/>
      <c r="J8" s="774"/>
      <c r="K8" s="1013">
        <v>2020</v>
      </c>
      <c r="L8" s="1013"/>
      <c r="M8" s="1013"/>
      <c r="N8" s="1013"/>
      <c r="O8" s="774"/>
      <c r="P8" s="1013">
        <v>2019</v>
      </c>
      <c r="Q8" s="1013"/>
      <c r="R8" s="1013"/>
      <c r="S8" s="1013"/>
      <c r="T8" s="928"/>
      <c r="U8" s="1014">
        <v>2018</v>
      </c>
      <c r="V8" s="1014"/>
      <c r="W8" s="1014"/>
      <c r="X8" s="1014"/>
      <c r="Y8" s="929"/>
      <c r="Z8" s="1003">
        <v>2017</v>
      </c>
      <c r="AA8" s="1003"/>
      <c r="AB8" s="1003"/>
      <c r="AC8" s="1003"/>
      <c r="AD8" s="756"/>
      <c r="AG8" s="877"/>
      <c r="AL8" s="892"/>
      <c r="AM8" s="892"/>
    </row>
    <row r="9" spans="1:42" s="552" customFormat="1" ht="24.95" customHeight="1" thickBot="1">
      <c r="A9" s="928"/>
      <c r="B9" s="928"/>
      <c r="C9" s="750" t="s">
        <v>175</v>
      </c>
      <c r="D9" s="750" t="s">
        <v>176</v>
      </c>
      <c r="E9" s="750"/>
      <c r="F9" s="467" t="s">
        <v>177</v>
      </c>
      <c r="G9" s="467" t="s">
        <v>178</v>
      </c>
      <c r="H9" s="467" t="s">
        <v>175</v>
      </c>
      <c r="I9" s="467" t="s">
        <v>176</v>
      </c>
      <c r="J9" s="750"/>
      <c r="K9" s="467" t="s">
        <v>177</v>
      </c>
      <c r="L9" s="467" t="s">
        <v>178</v>
      </c>
      <c r="M9" s="467" t="s">
        <v>175</v>
      </c>
      <c r="N9" s="467" t="s">
        <v>176</v>
      </c>
      <c r="O9" s="773"/>
      <c r="P9" s="467" t="s">
        <v>177</v>
      </c>
      <c r="Q9" s="467" t="s">
        <v>178</v>
      </c>
      <c r="R9" s="467" t="s">
        <v>175</v>
      </c>
      <c r="S9" s="674" t="s">
        <v>176</v>
      </c>
      <c r="T9" s="928"/>
      <c r="U9" s="674" t="s">
        <v>177</v>
      </c>
      <c r="V9" s="674" t="s">
        <v>178</v>
      </c>
      <c r="W9" s="674" t="s">
        <v>175</v>
      </c>
      <c r="X9" s="657" t="s">
        <v>176</v>
      </c>
      <c r="Y9" s="468"/>
      <c r="Z9" s="467" t="s">
        <v>177</v>
      </c>
      <c r="AA9" s="467" t="s">
        <v>178</v>
      </c>
      <c r="AB9" s="467" t="s">
        <v>175</v>
      </c>
      <c r="AC9" s="467" t="s">
        <v>176</v>
      </c>
      <c r="AD9" s="468"/>
      <c r="AE9" s="893"/>
      <c r="AF9" s="893"/>
      <c r="AG9" s="894"/>
      <c r="AH9" s="893"/>
      <c r="AI9" s="893"/>
      <c r="AJ9" s="893"/>
      <c r="AK9" s="900"/>
      <c r="AL9" s="901"/>
      <c r="AM9" s="901"/>
      <c r="AN9" s="900"/>
    </row>
    <row r="10" spans="1:42" s="545" customFormat="1" ht="3.75" customHeight="1">
      <c r="A10" s="724"/>
      <c r="B10" s="724"/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764"/>
      <c r="P10" s="724"/>
      <c r="Q10" s="724"/>
      <c r="R10" s="724"/>
      <c r="S10" s="724"/>
      <c r="T10" s="724"/>
      <c r="U10" s="724"/>
      <c r="V10" s="724"/>
      <c r="W10" s="721"/>
      <c r="X10" s="721"/>
      <c r="Y10" s="722"/>
      <c r="Z10" s="722"/>
      <c r="AA10" s="722"/>
      <c r="AB10" s="723"/>
      <c r="AC10" s="722"/>
      <c r="AD10" s="722"/>
      <c r="AE10" s="895"/>
      <c r="AF10" s="895"/>
      <c r="AG10" s="896"/>
      <c r="AH10" s="895"/>
      <c r="AI10" s="895"/>
      <c r="AJ10" s="895"/>
      <c r="AK10" s="902"/>
      <c r="AL10" s="903"/>
      <c r="AM10" s="903"/>
      <c r="AN10" s="902"/>
    </row>
    <row r="11" spans="1:42" s="554" customFormat="1" ht="33" customHeight="1">
      <c r="A11" s="1004" t="s">
        <v>114</v>
      </c>
      <c r="B11" s="1005"/>
      <c r="C11" s="730">
        <v>3057.5292109070251</v>
      </c>
      <c r="D11" s="730">
        <v>2621.856962920765</v>
      </c>
      <c r="E11" s="730"/>
      <c r="F11" s="730">
        <v>2516.6602353135731</v>
      </c>
      <c r="G11" s="730">
        <v>1940.6959329978522</v>
      </c>
      <c r="H11" s="730">
        <v>2285.0481371296855</v>
      </c>
      <c r="I11" s="730">
        <v>2864.4073967745403</v>
      </c>
      <c r="J11" s="730"/>
      <c r="K11" s="730">
        <v>3029.1168999416195</v>
      </c>
      <c r="L11" s="730">
        <v>2717.8596268032366</v>
      </c>
      <c r="M11" s="730">
        <v>2407.8331318435526</v>
      </c>
      <c r="N11" s="730">
        <v>3986.4081468285071</v>
      </c>
      <c r="O11" s="765"/>
      <c r="P11" s="730">
        <v>4364.2521270914995</v>
      </c>
      <c r="Q11" s="730">
        <v>4779.2003677999992</v>
      </c>
      <c r="R11" s="730">
        <v>5184.8276745600015</v>
      </c>
      <c r="S11" s="728">
        <v>6175.9497190000002</v>
      </c>
      <c r="T11" s="759"/>
      <c r="U11" s="714">
        <v>6672.9943139999996</v>
      </c>
      <c r="V11" s="714">
        <v>6814.6480842279998</v>
      </c>
      <c r="W11" s="676">
        <v>6571.9848806</v>
      </c>
      <c r="X11" s="658">
        <v>8348.7278040000001</v>
      </c>
      <c r="Y11" s="469"/>
      <c r="Z11" s="469">
        <v>6764.1916001899999</v>
      </c>
      <c r="AA11" s="469">
        <v>5842.3508937900015</v>
      </c>
      <c r="AB11" s="469">
        <v>5615.1977329999991</v>
      </c>
      <c r="AC11" s="469">
        <v>6937.9940058399998</v>
      </c>
      <c r="AD11" s="757"/>
      <c r="AE11" s="897"/>
      <c r="AF11" s="893"/>
      <c r="AG11" s="894"/>
      <c r="AH11" s="893"/>
      <c r="AI11" s="893"/>
      <c r="AJ11" s="893"/>
      <c r="AK11" s="893"/>
      <c r="AL11" s="904"/>
      <c r="AM11" s="904"/>
      <c r="AN11" s="905"/>
      <c r="AO11" s="559"/>
      <c r="AP11" s="559"/>
    </row>
    <row r="12" spans="1:42" s="554" customFormat="1" ht="33" customHeight="1">
      <c r="A12" s="1004" t="s">
        <v>115</v>
      </c>
      <c r="B12" s="1005"/>
      <c r="C12" s="730">
        <v>1157.5029901346393</v>
      </c>
      <c r="D12" s="730">
        <v>1155.0093705550562</v>
      </c>
      <c r="E12" s="730"/>
      <c r="F12" s="730">
        <v>767.84391703510119</v>
      </c>
      <c r="G12" s="730">
        <v>659.49322084535368</v>
      </c>
      <c r="H12" s="730">
        <v>635.29521988360739</v>
      </c>
      <c r="I12" s="730">
        <v>804.44180890002076</v>
      </c>
      <c r="J12" s="730"/>
      <c r="K12" s="730">
        <v>685.01514223930008</v>
      </c>
      <c r="L12" s="730">
        <v>691.40582401618371</v>
      </c>
      <c r="M12" s="730">
        <v>741.72161483000014</v>
      </c>
      <c r="N12" s="730">
        <v>953.44319872902429</v>
      </c>
      <c r="O12" s="765"/>
      <c r="P12" s="730">
        <v>834.44926412000007</v>
      </c>
      <c r="Q12" s="730">
        <v>697.44508188999998</v>
      </c>
      <c r="R12" s="730">
        <v>578.56485103</v>
      </c>
      <c r="S12" s="728">
        <v>653.04033600000002</v>
      </c>
      <c r="T12" s="759"/>
      <c r="U12" s="714">
        <v>569.72943999999995</v>
      </c>
      <c r="V12" s="714">
        <v>643.59265065</v>
      </c>
      <c r="W12" s="676">
        <v>835.55627800000002</v>
      </c>
      <c r="X12" s="658">
        <v>685.06641800000011</v>
      </c>
      <c r="Y12" s="469"/>
      <c r="Z12" s="469">
        <v>542.93675165000013</v>
      </c>
      <c r="AA12" s="469">
        <v>552.49112811999987</v>
      </c>
      <c r="AB12" s="469">
        <v>638.2110120000001</v>
      </c>
      <c r="AC12" s="469">
        <v>1013.14115835</v>
      </c>
      <c r="AD12" s="757"/>
      <c r="AE12" s="897"/>
      <c r="AF12" s="893"/>
      <c r="AG12" s="894"/>
      <c r="AH12" s="893"/>
      <c r="AI12" s="893"/>
      <c r="AJ12" s="893"/>
      <c r="AK12" s="893"/>
      <c r="AL12" s="904"/>
      <c r="AM12" s="904"/>
      <c r="AN12" s="905"/>
      <c r="AO12" s="559"/>
      <c r="AP12" s="559"/>
    </row>
    <row r="13" spans="1:42" s="554" customFormat="1" ht="33" customHeight="1">
      <c r="A13" s="1004" t="s">
        <v>116</v>
      </c>
      <c r="B13" s="1005"/>
      <c r="C13" s="730">
        <v>688.02260243978264</v>
      </c>
      <c r="D13" s="730">
        <v>514.21426625059917</v>
      </c>
      <c r="E13" s="730"/>
      <c r="F13" s="730">
        <v>450.86366295277696</v>
      </c>
      <c r="G13" s="730">
        <v>442.39868080609887</v>
      </c>
      <c r="H13" s="730">
        <v>333.16508202108884</v>
      </c>
      <c r="I13" s="730">
        <v>382.01838145392446</v>
      </c>
      <c r="J13" s="730"/>
      <c r="K13" s="730">
        <v>508.40362189298543</v>
      </c>
      <c r="L13" s="730">
        <v>429.1271607412686</v>
      </c>
      <c r="M13" s="730">
        <v>221.01607008993423</v>
      </c>
      <c r="N13" s="730">
        <v>443.73564938956167</v>
      </c>
      <c r="O13" s="765"/>
      <c r="P13" s="730">
        <v>355</v>
      </c>
      <c r="Q13" s="730">
        <v>336</v>
      </c>
      <c r="R13" s="730">
        <v>267.45248600000002</v>
      </c>
      <c r="S13" s="728">
        <v>279.55784199999999</v>
      </c>
      <c r="T13" s="759"/>
      <c r="U13" s="714">
        <v>245.87330200000002</v>
      </c>
      <c r="V13" s="714">
        <v>318.80728519999997</v>
      </c>
      <c r="W13" s="676">
        <v>296.38842299999993</v>
      </c>
      <c r="X13" s="658">
        <v>192.571552</v>
      </c>
      <c r="Y13" s="469"/>
      <c r="Z13" s="469">
        <v>288.99715678000001</v>
      </c>
      <c r="AA13" s="469">
        <v>512.80797415000006</v>
      </c>
      <c r="AB13" s="469">
        <v>550.62382400000001</v>
      </c>
      <c r="AC13" s="469">
        <v>354.64652240000004</v>
      </c>
      <c r="AD13" s="757"/>
      <c r="AE13" s="897"/>
      <c r="AF13" s="893"/>
      <c r="AG13" s="894"/>
      <c r="AH13" s="893"/>
      <c r="AI13" s="893"/>
      <c r="AJ13" s="893"/>
      <c r="AK13" s="893"/>
      <c r="AL13" s="904"/>
      <c r="AM13" s="904"/>
      <c r="AN13" s="905"/>
      <c r="AO13" s="559"/>
      <c r="AP13" s="559"/>
    </row>
    <row r="14" spans="1:42" s="554" customFormat="1" ht="33" customHeight="1">
      <c r="A14" s="1004" t="s">
        <v>117</v>
      </c>
      <c r="B14" s="1005"/>
      <c r="C14" s="730">
        <v>541.56434898145892</v>
      </c>
      <c r="D14" s="730">
        <v>813.63053510448549</v>
      </c>
      <c r="E14" s="730"/>
      <c r="F14" s="730">
        <v>619.00660416243215</v>
      </c>
      <c r="G14" s="730">
        <v>533.24851757523857</v>
      </c>
      <c r="H14" s="730">
        <v>528.30932253078424</v>
      </c>
      <c r="I14" s="730">
        <v>781.40995597750987</v>
      </c>
      <c r="J14" s="730"/>
      <c r="K14" s="730">
        <v>715.29297464698482</v>
      </c>
      <c r="L14" s="730">
        <v>576.86010950000002</v>
      </c>
      <c r="M14" s="730">
        <v>418.63910902000003</v>
      </c>
      <c r="N14" s="730">
        <v>1073.6880457318969</v>
      </c>
      <c r="O14" s="765"/>
      <c r="P14" s="730">
        <v>1381.2625357259999</v>
      </c>
      <c r="Q14" s="730">
        <v>750.28759381999998</v>
      </c>
      <c r="R14" s="730">
        <v>727.07261099999994</v>
      </c>
      <c r="S14" s="728">
        <v>1246.6739769999997</v>
      </c>
      <c r="T14" s="759"/>
      <c r="U14" s="714">
        <v>1421.4708999999998</v>
      </c>
      <c r="V14" s="714">
        <v>773.09213047000003</v>
      </c>
      <c r="W14" s="676">
        <v>951.23120580000034</v>
      </c>
      <c r="X14" s="658">
        <v>1228.0461829999999</v>
      </c>
      <c r="Y14" s="469"/>
      <c r="Z14" s="469">
        <v>1674.4940918749999</v>
      </c>
      <c r="AA14" s="469">
        <v>1160.9344133600002</v>
      </c>
      <c r="AB14" s="469">
        <v>1573.4599920000001</v>
      </c>
      <c r="AC14" s="469">
        <v>813.51807575000009</v>
      </c>
      <c r="AD14" s="757"/>
      <c r="AE14" s="897"/>
      <c r="AF14" s="893"/>
      <c r="AG14" s="894"/>
      <c r="AH14" s="893"/>
      <c r="AI14" s="893"/>
      <c r="AJ14" s="893"/>
      <c r="AK14" s="893"/>
      <c r="AL14" s="904"/>
      <c r="AM14" s="904"/>
      <c r="AN14" s="905"/>
      <c r="AO14" s="559"/>
      <c r="AP14" s="559"/>
    </row>
    <row r="15" spans="1:42" s="554" customFormat="1" ht="33" customHeight="1">
      <c r="A15" s="1004" t="s">
        <v>118</v>
      </c>
      <c r="B15" s="1005"/>
      <c r="C15" s="730">
        <v>1178.8987278621548</v>
      </c>
      <c r="D15" s="730">
        <v>1014.7600413957095</v>
      </c>
      <c r="E15" s="730"/>
      <c r="F15" s="730">
        <v>1270.3702008540311</v>
      </c>
      <c r="G15" s="730">
        <v>1138.1954674295569</v>
      </c>
      <c r="H15" s="730">
        <v>1042.3843456411712</v>
      </c>
      <c r="I15" s="730">
        <v>1197.7213962213589</v>
      </c>
      <c r="J15" s="730"/>
      <c r="K15" s="730">
        <v>1420.6269236314261</v>
      </c>
      <c r="L15" s="730">
        <v>1368.3034629615897</v>
      </c>
      <c r="M15" s="730">
        <v>511.77378284035092</v>
      </c>
      <c r="N15" s="730">
        <v>1353.7476873932828</v>
      </c>
      <c r="O15" s="765"/>
      <c r="P15" s="730">
        <v>1394.0669233384999</v>
      </c>
      <c r="Q15" s="730">
        <v>1671.90609163</v>
      </c>
      <c r="R15" s="730">
        <v>1501.1699490000001</v>
      </c>
      <c r="S15" s="728">
        <v>1794.7636219999997</v>
      </c>
      <c r="T15" s="759"/>
      <c r="U15" s="714">
        <v>1673.5955670000001</v>
      </c>
      <c r="V15" s="714">
        <v>1905.8772559600002</v>
      </c>
      <c r="W15" s="676">
        <v>1931.7719107999999</v>
      </c>
      <c r="X15" s="658">
        <v>1140.5450600000001</v>
      </c>
      <c r="Y15" s="469"/>
      <c r="Z15" s="469">
        <v>1433.3807242500002</v>
      </c>
      <c r="AA15" s="469">
        <v>1576.8876145200002</v>
      </c>
      <c r="AB15" s="469">
        <v>1583.6416680000002</v>
      </c>
      <c r="AC15" s="469">
        <v>845.90555099000017</v>
      </c>
      <c r="AD15" s="757"/>
      <c r="AE15" s="897"/>
      <c r="AF15" s="893"/>
      <c r="AG15" s="894"/>
      <c r="AH15" s="893"/>
      <c r="AI15" s="893"/>
      <c r="AJ15" s="893"/>
      <c r="AK15" s="893"/>
      <c r="AL15" s="904"/>
      <c r="AM15" s="904"/>
      <c r="AN15" s="905"/>
      <c r="AO15" s="559"/>
      <c r="AP15" s="559"/>
    </row>
    <row r="16" spans="1:42" s="554" customFormat="1" ht="33" customHeight="1">
      <c r="A16" s="1004" t="s">
        <v>119</v>
      </c>
      <c r="B16" s="1005"/>
      <c r="C16" s="730">
        <v>1307.537378379621</v>
      </c>
      <c r="D16" s="730">
        <v>1229.894240477088</v>
      </c>
      <c r="E16" s="730"/>
      <c r="F16" s="730">
        <v>1226.8411915850711</v>
      </c>
      <c r="G16" s="730">
        <v>1108.108715648495</v>
      </c>
      <c r="H16" s="730">
        <v>1046.7889982638073</v>
      </c>
      <c r="I16" s="730">
        <v>1488.8919410027415</v>
      </c>
      <c r="J16" s="730"/>
      <c r="K16" s="730">
        <v>903.64303709938224</v>
      </c>
      <c r="L16" s="730">
        <v>839.05424167396427</v>
      </c>
      <c r="M16" s="730">
        <v>642.98018089109507</v>
      </c>
      <c r="N16" s="730">
        <v>1087.5898577813105</v>
      </c>
      <c r="O16" s="765"/>
      <c r="P16" s="730">
        <v>1037</v>
      </c>
      <c r="Q16" s="730">
        <v>1148</v>
      </c>
      <c r="R16" s="730">
        <v>999.08585349999998</v>
      </c>
      <c r="S16" s="728">
        <v>945.852711</v>
      </c>
      <c r="T16" s="759"/>
      <c r="U16" s="714">
        <v>1241.9186719999998</v>
      </c>
      <c r="V16" s="714">
        <v>1366.6319049639997</v>
      </c>
      <c r="W16" s="676">
        <v>1535.4768118</v>
      </c>
      <c r="X16" s="658">
        <v>1570.292087</v>
      </c>
      <c r="Y16" s="469"/>
      <c r="Z16" s="469">
        <v>2161.9811140200004</v>
      </c>
      <c r="AA16" s="469">
        <v>2279.4134499600004</v>
      </c>
      <c r="AB16" s="469">
        <v>1938.5256760000002</v>
      </c>
      <c r="AC16" s="469">
        <v>1570.9338791299997</v>
      </c>
      <c r="AD16" s="757"/>
      <c r="AE16" s="897"/>
      <c r="AF16" s="893"/>
      <c r="AG16" s="894"/>
      <c r="AH16" s="893"/>
      <c r="AI16" s="893"/>
      <c r="AJ16" s="893"/>
      <c r="AK16" s="893"/>
      <c r="AL16" s="904"/>
      <c r="AM16" s="904"/>
      <c r="AN16" s="905"/>
      <c r="AO16" s="559"/>
      <c r="AP16" s="559"/>
    </row>
    <row r="17" spans="1:42" s="554" customFormat="1" ht="33" customHeight="1">
      <c r="A17" s="1004" t="s">
        <v>120</v>
      </c>
      <c r="B17" s="1005"/>
      <c r="C17" s="730">
        <v>1311.3539533760363</v>
      </c>
      <c r="D17" s="730">
        <v>1030.4636671227147</v>
      </c>
      <c r="E17" s="730"/>
      <c r="F17" s="730">
        <v>1014.4929420254734</v>
      </c>
      <c r="G17" s="730">
        <v>995.06604676186316</v>
      </c>
      <c r="H17" s="730">
        <v>922.56394011566942</v>
      </c>
      <c r="I17" s="730">
        <v>1058.8751647134466</v>
      </c>
      <c r="J17" s="730"/>
      <c r="K17" s="730">
        <v>1045.9638935494459</v>
      </c>
      <c r="L17" s="730">
        <v>1061.0622974105579</v>
      </c>
      <c r="M17" s="730">
        <v>797.38405972999988</v>
      </c>
      <c r="N17" s="730">
        <v>1346.8614901412964</v>
      </c>
      <c r="O17" s="765"/>
      <c r="P17" s="730">
        <v>1194.1713837379</v>
      </c>
      <c r="Q17" s="730">
        <v>1494.48119036</v>
      </c>
      <c r="R17" s="730">
        <v>1519.6070465</v>
      </c>
      <c r="S17" s="728">
        <v>1624.0197980000003</v>
      </c>
      <c r="T17" s="759"/>
      <c r="U17" s="714">
        <v>1697.8159859999998</v>
      </c>
      <c r="V17" s="714">
        <v>1433.2151778899999</v>
      </c>
      <c r="W17" s="676">
        <v>1038.9975248000001</v>
      </c>
      <c r="X17" s="658">
        <v>1222.1507280000001</v>
      </c>
      <c r="Y17" s="469"/>
      <c r="Z17" s="469">
        <v>858.23057632000007</v>
      </c>
      <c r="AA17" s="469">
        <v>975.89880682000012</v>
      </c>
      <c r="AB17" s="469">
        <v>937.71167100000002</v>
      </c>
      <c r="AC17" s="469">
        <v>1042.47793985</v>
      </c>
      <c r="AD17" s="757"/>
      <c r="AE17" s="897"/>
      <c r="AF17" s="893"/>
      <c r="AG17" s="894"/>
      <c r="AH17" s="893"/>
      <c r="AI17" s="893"/>
      <c r="AJ17" s="893"/>
      <c r="AK17" s="893"/>
      <c r="AL17" s="904"/>
      <c r="AM17" s="904"/>
      <c r="AN17" s="905"/>
      <c r="AO17" s="559"/>
      <c r="AP17" s="559"/>
    </row>
    <row r="18" spans="1:42" s="554" customFormat="1" ht="33" customHeight="1">
      <c r="A18" s="1004" t="s">
        <v>121</v>
      </c>
      <c r="B18" s="1005"/>
      <c r="C18" s="730">
        <v>126.87982100362549</v>
      </c>
      <c r="D18" s="730">
        <v>107.26908355041725</v>
      </c>
      <c r="E18" s="730"/>
      <c r="F18" s="730">
        <v>102.8337955858389</v>
      </c>
      <c r="G18" s="730">
        <v>88.498962509049974</v>
      </c>
      <c r="H18" s="730">
        <v>99.216874854946767</v>
      </c>
      <c r="I18" s="730">
        <v>131.23395888249215</v>
      </c>
      <c r="J18" s="730"/>
      <c r="K18" s="730">
        <v>107.591522</v>
      </c>
      <c r="L18" s="730">
        <v>90.577682750000008</v>
      </c>
      <c r="M18" s="730">
        <v>52.478268360000001</v>
      </c>
      <c r="N18" s="730">
        <v>57.142940606629146</v>
      </c>
      <c r="O18" s="765"/>
      <c r="P18" s="730">
        <v>61.293229380000007</v>
      </c>
      <c r="Q18" s="730">
        <v>67.446857000000008</v>
      </c>
      <c r="R18" s="730">
        <v>58.843240999999992</v>
      </c>
      <c r="S18" s="728">
        <v>80.737166999999999</v>
      </c>
      <c r="T18" s="759"/>
      <c r="U18" s="714">
        <v>54.226315</v>
      </c>
      <c r="V18" s="714">
        <v>66.991319599999997</v>
      </c>
      <c r="W18" s="676">
        <v>96.189560600000007</v>
      </c>
      <c r="X18" s="658">
        <v>69.474441999999996</v>
      </c>
      <c r="Y18" s="469"/>
      <c r="Z18" s="469">
        <v>51.638597240000003</v>
      </c>
      <c r="AA18" s="469">
        <v>75.292212460000016</v>
      </c>
      <c r="AB18" s="469">
        <v>39.496075000000005</v>
      </c>
      <c r="AC18" s="469">
        <v>60.860683000000002</v>
      </c>
      <c r="AD18" s="757"/>
      <c r="AE18" s="897"/>
      <c r="AF18" s="893"/>
      <c r="AG18" s="894"/>
      <c r="AH18" s="893"/>
      <c r="AI18" s="893"/>
      <c r="AJ18" s="893"/>
      <c r="AK18" s="893"/>
      <c r="AL18" s="904"/>
      <c r="AM18" s="904"/>
      <c r="AN18" s="905"/>
      <c r="AO18" s="559"/>
      <c r="AP18" s="559"/>
    </row>
    <row r="19" spans="1:42" s="554" customFormat="1" ht="33" customHeight="1">
      <c r="A19" s="1004" t="s">
        <v>122</v>
      </c>
      <c r="B19" s="1005"/>
      <c r="C19" s="730">
        <v>2337.159818582099</v>
      </c>
      <c r="D19" s="730">
        <v>2014.8119427683032</v>
      </c>
      <c r="E19" s="730"/>
      <c r="F19" s="730">
        <v>1998.4064917315297</v>
      </c>
      <c r="G19" s="730">
        <v>1624.6407402285729</v>
      </c>
      <c r="H19" s="730">
        <v>1880.6742770195517</v>
      </c>
      <c r="I19" s="730">
        <v>2001.4406866005647</v>
      </c>
      <c r="J19" s="730"/>
      <c r="K19" s="730">
        <v>1588.1788639835263</v>
      </c>
      <c r="L19" s="730">
        <v>1522.7068576138827</v>
      </c>
      <c r="M19" s="730">
        <v>914.32907294052222</v>
      </c>
      <c r="N19" s="730">
        <v>1641.2830857908789</v>
      </c>
      <c r="O19" s="765"/>
      <c r="P19" s="730">
        <v>1562.4404386652</v>
      </c>
      <c r="Q19" s="730">
        <v>1400.1527243500002</v>
      </c>
      <c r="R19" s="730">
        <v>1618.0237434199998</v>
      </c>
      <c r="S19" s="728">
        <v>1964.0783259999998</v>
      </c>
      <c r="T19" s="759"/>
      <c r="U19" s="714">
        <v>1665.5799259999999</v>
      </c>
      <c r="V19" s="714">
        <v>1627.9141840020002</v>
      </c>
      <c r="W19" s="676">
        <v>1567.778172</v>
      </c>
      <c r="X19" s="658">
        <v>1713.4672849999999</v>
      </c>
      <c r="Y19" s="469"/>
      <c r="Z19" s="469">
        <v>1460.7439673149997</v>
      </c>
      <c r="AA19" s="469">
        <v>1735.5934850499998</v>
      </c>
      <c r="AB19" s="469">
        <v>1580.8201199999999</v>
      </c>
      <c r="AC19" s="469">
        <v>1620.2713555099999</v>
      </c>
      <c r="AD19" s="757"/>
      <c r="AE19" s="897"/>
      <c r="AF19" s="893"/>
      <c r="AG19" s="894"/>
      <c r="AH19" s="893"/>
      <c r="AI19" s="893"/>
      <c r="AJ19" s="893"/>
      <c r="AK19" s="893"/>
      <c r="AL19" s="904"/>
      <c r="AM19" s="904"/>
      <c r="AN19" s="905"/>
      <c r="AO19" s="559"/>
      <c r="AP19" s="559"/>
    </row>
    <row r="20" spans="1:42" s="554" customFormat="1" ht="33" customHeight="1">
      <c r="A20" s="1004" t="s">
        <v>123</v>
      </c>
      <c r="B20" s="1005"/>
      <c r="C20" s="730">
        <v>1804.9662290516296</v>
      </c>
      <c r="D20" s="730">
        <v>1968.4366782539446</v>
      </c>
      <c r="E20" s="730"/>
      <c r="F20" s="730">
        <v>1727.8597966808877</v>
      </c>
      <c r="G20" s="730">
        <v>1557.9098083508211</v>
      </c>
      <c r="H20" s="730">
        <v>1666.9247634278627</v>
      </c>
      <c r="I20" s="730">
        <v>1798.0690934963905</v>
      </c>
      <c r="J20" s="730"/>
      <c r="K20" s="730">
        <v>1400.4025653848669</v>
      </c>
      <c r="L20" s="730">
        <v>1450.8549048161944</v>
      </c>
      <c r="M20" s="730">
        <v>957.65100647816917</v>
      </c>
      <c r="N20" s="730">
        <v>1900.3638799080795</v>
      </c>
      <c r="O20" s="765"/>
      <c r="P20" s="730">
        <v>1884.2570583811003</v>
      </c>
      <c r="Q20" s="730">
        <v>1839.1005805899997</v>
      </c>
      <c r="R20" s="730">
        <v>1818.6438075999999</v>
      </c>
      <c r="S20" s="728">
        <v>1796.4451669999999</v>
      </c>
      <c r="T20" s="759"/>
      <c r="U20" s="714">
        <v>1776.8257920000001</v>
      </c>
      <c r="V20" s="714">
        <v>1815.7195425560001</v>
      </c>
      <c r="W20" s="676">
        <v>1689.5754477999997</v>
      </c>
      <c r="X20" s="658">
        <v>1616.6616529999999</v>
      </c>
      <c r="Y20" s="469"/>
      <c r="Z20" s="469">
        <v>1623.92247245</v>
      </c>
      <c r="AA20" s="469">
        <v>1437.0819411399998</v>
      </c>
      <c r="AB20" s="469">
        <v>1249.058221</v>
      </c>
      <c r="AC20" s="469">
        <v>1118.11200418</v>
      </c>
      <c r="AD20" s="757"/>
      <c r="AE20" s="897"/>
      <c r="AF20" s="893"/>
      <c r="AG20" s="894"/>
      <c r="AH20" s="893"/>
      <c r="AI20" s="893"/>
      <c r="AJ20" s="893"/>
      <c r="AK20" s="893"/>
      <c r="AL20" s="904"/>
      <c r="AM20" s="904"/>
      <c r="AN20" s="905"/>
      <c r="AO20" s="559"/>
      <c r="AP20" s="559"/>
    </row>
    <row r="21" spans="1:42" s="554" customFormat="1" ht="33" customHeight="1">
      <c r="A21" s="1004" t="s">
        <v>124</v>
      </c>
      <c r="B21" s="1005"/>
      <c r="C21" s="730">
        <v>3507.9087477571788</v>
      </c>
      <c r="D21" s="730">
        <v>3273.4848970708244</v>
      </c>
      <c r="E21" s="730"/>
      <c r="F21" s="730">
        <v>3130.2471242671108</v>
      </c>
      <c r="G21" s="730">
        <v>3612.2235536956678</v>
      </c>
      <c r="H21" s="730">
        <v>3441.6163546873299</v>
      </c>
      <c r="I21" s="730">
        <v>3806.3254280826231</v>
      </c>
      <c r="J21" s="730"/>
      <c r="K21" s="730">
        <v>3261.8799272363244</v>
      </c>
      <c r="L21" s="730">
        <v>3781.1286291919537</v>
      </c>
      <c r="M21" s="730">
        <v>2157.7000574057893</v>
      </c>
      <c r="N21" s="730">
        <v>3518.3223464249395</v>
      </c>
      <c r="O21" s="765"/>
      <c r="P21" s="730">
        <v>3586.1217495428</v>
      </c>
      <c r="Q21" s="730">
        <v>3290.3123755400002</v>
      </c>
      <c r="R21" s="730">
        <v>3064.4154033</v>
      </c>
      <c r="S21" s="728">
        <v>3575.0906249999998</v>
      </c>
      <c r="T21" s="759"/>
      <c r="U21" s="714">
        <v>3380.3766650000002</v>
      </c>
      <c r="V21" s="714">
        <v>3461.4038229810999</v>
      </c>
      <c r="W21" s="676">
        <v>3255.3695736000004</v>
      </c>
      <c r="X21" s="658">
        <v>2870.5575239999998</v>
      </c>
      <c r="Y21" s="469"/>
      <c r="Z21" s="469">
        <v>2740.4804438800002</v>
      </c>
      <c r="AA21" s="469">
        <v>2586.34014015</v>
      </c>
      <c r="AB21" s="469">
        <v>3528.3928390000001</v>
      </c>
      <c r="AC21" s="469">
        <v>2849.968296340001</v>
      </c>
      <c r="AD21" s="757"/>
      <c r="AE21" s="897"/>
      <c r="AF21" s="893"/>
      <c r="AG21" s="894"/>
      <c r="AH21" s="893"/>
      <c r="AI21" s="893"/>
      <c r="AJ21" s="893"/>
      <c r="AK21" s="893"/>
      <c r="AL21" s="904"/>
      <c r="AM21" s="904"/>
      <c r="AN21" s="905"/>
      <c r="AO21" s="559"/>
      <c r="AP21" s="559"/>
    </row>
    <row r="22" spans="1:42" s="554" customFormat="1" ht="33" customHeight="1">
      <c r="A22" s="1004" t="s">
        <v>125</v>
      </c>
      <c r="B22" s="1005"/>
      <c r="C22" s="730">
        <v>6786.7318310283754</v>
      </c>
      <c r="D22" s="730">
        <v>6933.7204287467248</v>
      </c>
      <c r="E22" s="730"/>
      <c r="F22" s="730">
        <v>6995.9781716841953</v>
      </c>
      <c r="G22" s="730">
        <v>5467.7287592594603</v>
      </c>
      <c r="H22" s="730">
        <v>7545.9685888082495</v>
      </c>
      <c r="I22" s="730">
        <v>7817.6707992687952</v>
      </c>
      <c r="J22" s="730"/>
      <c r="K22" s="730">
        <v>8697.9331831261043</v>
      </c>
      <c r="L22" s="730">
        <v>8351.3213483541167</v>
      </c>
      <c r="M22" s="730">
        <v>5391.6947756902382</v>
      </c>
      <c r="N22" s="730">
        <v>8656.8519738889281</v>
      </c>
      <c r="O22" s="765"/>
      <c r="P22" s="730">
        <v>9321.1355211315968</v>
      </c>
      <c r="Q22" s="730">
        <v>8858</v>
      </c>
      <c r="R22" s="730">
        <v>10017.324373065001</v>
      </c>
      <c r="S22" s="728">
        <v>8556.0710889999991</v>
      </c>
      <c r="T22" s="759"/>
      <c r="U22" s="714">
        <v>8070.6001610000003</v>
      </c>
      <c r="V22" s="714">
        <v>8256.0526289320005</v>
      </c>
      <c r="W22" s="676">
        <v>8152.3075220000019</v>
      </c>
      <c r="X22" s="658">
        <v>7486.3679750000001</v>
      </c>
      <c r="Y22" s="469"/>
      <c r="Z22" s="469">
        <v>7809.1677910900007</v>
      </c>
      <c r="AA22" s="469">
        <v>8042.4500432399973</v>
      </c>
      <c r="AB22" s="469">
        <v>7318.7180170000001</v>
      </c>
      <c r="AC22" s="469">
        <v>8340.9525812700012</v>
      </c>
      <c r="AD22" s="757"/>
      <c r="AE22" s="897"/>
      <c r="AF22" s="893"/>
      <c r="AG22" s="894"/>
      <c r="AH22" s="893"/>
      <c r="AI22" s="893"/>
      <c r="AJ22" s="893"/>
      <c r="AK22" s="893"/>
      <c r="AL22" s="904"/>
      <c r="AM22" s="904"/>
      <c r="AN22" s="905"/>
      <c r="AO22" s="559"/>
      <c r="AP22" s="559"/>
    </row>
    <row r="23" spans="1:42" s="554" customFormat="1" ht="33" customHeight="1">
      <c r="A23" s="1004" t="s">
        <v>126</v>
      </c>
      <c r="B23" s="1005"/>
      <c r="C23" s="730">
        <v>976.31390864078685</v>
      </c>
      <c r="D23" s="730">
        <v>1012.9836881931666</v>
      </c>
      <c r="E23" s="730"/>
      <c r="F23" s="730">
        <v>855.86801644731213</v>
      </c>
      <c r="G23" s="730">
        <v>906.54029977795381</v>
      </c>
      <c r="H23" s="730">
        <v>857.22085808121813</v>
      </c>
      <c r="I23" s="730">
        <v>790.93949232358364</v>
      </c>
      <c r="J23" s="730"/>
      <c r="K23" s="730">
        <v>792.75629652247505</v>
      </c>
      <c r="L23" s="730">
        <v>785.13897725088316</v>
      </c>
      <c r="M23" s="730">
        <v>729.58944903931706</v>
      </c>
      <c r="N23" s="730">
        <v>977.65883034058675</v>
      </c>
      <c r="O23" s="765"/>
      <c r="P23" s="730">
        <v>1145</v>
      </c>
      <c r="Q23" s="730">
        <v>776</v>
      </c>
      <c r="R23" s="730">
        <v>697.43559159999995</v>
      </c>
      <c r="S23" s="728">
        <v>696.98976300000004</v>
      </c>
      <c r="T23" s="759"/>
      <c r="U23" s="714">
        <v>756.0458460000001</v>
      </c>
      <c r="V23" s="714">
        <v>700.92828647999988</v>
      </c>
      <c r="W23" s="676">
        <v>703.5493641999999</v>
      </c>
      <c r="X23" s="658">
        <v>932.26043700000002</v>
      </c>
      <c r="Y23" s="469"/>
      <c r="Z23" s="469">
        <v>672.02987061499994</v>
      </c>
      <c r="AA23" s="469">
        <v>1028.48168467</v>
      </c>
      <c r="AB23" s="469">
        <v>812.06961000000001</v>
      </c>
      <c r="AC23" s="469">
        <v>793.03539434000015</v>
      </c>
      <c r="AD23" s="757"/>
      <c r="AE23" s="897"/>
      <c r="AF23" s="893"/>
      <c r="AG23" s="894"/>
      <c r="AH23" s="893"/>
      <c r="AI23" s="893"/>
      <c r="AJ23" s="893"/>
      <c r="AK23" s="893"/>
      <c r="AL23" s="904"/>
      <c r="AM23" s="904"/>
      <c r="AN23" s="905"/>
      <c r="AO23" s="559"/>
      <c r="AP23" s="559"/>
    </row>
    <row r="24" spans="1:42" s="554" customFormat="1" ht="35.25" customHeight="1">
      <c r="A24" s="1004" t="s">
        <v>503</v>
      </c>
      <c r="B24" s="1005"/>
      <c r="C24" s="730">
        <v>5153.7020029621017</v>
      </c>
      <c r="D24" s="730">
        <v>5770.4603473553952</v>
      </c>
      <c r="E24" s="730"/>
      <c r="F24" s="730">
        <v>4948.584008055439</v>
      </c>
      <c r="G24" s="730">
        <v>4701.0463804912979</v>
      </c>
      <c r="H24" s="730">
        <v>5926.4842656002766</v>
      </c>
      <c r="I24" s="730">
        <v>6445.6019044269942</v>
      </c>
      <c r="J24" s="730"/>
      <c r="K24" s="730">
        <v>7574.0410645067586</v>
      </c>
      <c r="L24" s="730">
        <v>7701.6023350033001</v>
      </c>
      <c r="M24" s="730">
        <v>3835.2721336300001</v>
      </c>
      <c r="N24" s="730">
        <v>8043.0548007967536</v>
      </c>
      <c r="O24" s="765"/>
      <c r="P24" s="730">
        <v>8858.3063982195999</v>
      </c>
      <c r="Q24" s="730">
        <v>8968.0825366499976</v>
      </c>
      <c r="R24" s="730">
        <v>7866.6720293600001</v>
      </c>
      <c r="S24" s="728">
        <v>8008.2432990000007</v>
      </c>
      <c r="T24" s="759"/>
      <c r="U24" s="714">
        <v>7283.9964250000012</v>
      </c>
      <c r="V24" s="714">
        <v>7102.6078750240004</v>
      </c>
      <c r="W24" s="676">
        <v>6998.5220397999992</v>
      </c>
      <c r="X24" s="658">
        <v>8047.741372559999</v>
      </c>
      <c r="Y24" s="469"/>
      <c r="Z24" s="469">
        <v>6995.7603569449993</v>
      </c>
      <c r="AA24" s="469">
        <v>6688.9780276999991</v>
      </c>
      <c r="AB24" s="469">
        <v>6459.1579460000003</v>
      </c>
      <c r="AC24" s="469">
        <v>7691.6463112399997</v>
      </c>
      <c r="AD24" s="757"/>
      <c r="AE24" s="897"/>
      <c r="AF24" s="893"/>
      <c r="AG24" s="894"/>
      <c r="AH24" s="893"/>
      <c r="AI24" s="893"/>
      <c r="AJ24" s="893"/>
      <c r="AK24" s="893"/>
      <c r="AL24" s="904"/>
      <c r="AM24" s="904"/>
      <c r="AN24" s="905"/>
      <c r="AO24" s="559"/>
      <c r="AP24" s="463"/>
    </row>
    <row r="25" spans="1:42" s="552" customFormat="1" ht="33" customHeight="1" thickBot="1">
      <c r="A25" s="1016" t="s">
        <v>179</v>
      </c>
      <c r="B25" s="1017"/>
      <c r="C25" s="470">
        <v>29936.071571106513</v>
      </c>
      <c r="D25" s="741">
        <v>29460.996149765193</v>
      </c>
      <c r="E25" s="741"/>
      <c r="F25" s="741">
        <v>27625.856158380775</v>
      </c>
      <c r="G25" s="741">
        <v>24775.795086377282</v>
      </c>
      <c r="H25" s="741">
        <v>28211.661028065253</v>
      </c>
      <c r="I25" s="741">
        <v>31369.047408124985</v>
      </c>
      <c r="J25" s="741"/>
      <c r="K25" s="741">
        <v>31730.845915761201</v>
      </c>
      <c r="L25" s="741">
        <v>31367.003458087132</v>
      </c>
      <c r="M25" s="741">
        <v>19780.062712788967</v>
      </c>
      <c r="N25" s="741">
        <v>35040.151934435271</v>
      </c>
      <c r="O25" s="766"/>
      <c r="P25" s="741">
        <v>36978.459642461297</v>
      </c>
      <c r="Q25" s="741">
        <v>36076.604216700005</v>
      </c>
      <c r="R25" s="741">
        <v>35919.138660935001</v>
      </c>
      <c r="S25" s="729">
        <v>37397.513441000003</v>
      </c>
      <c r="T25" s="760"/>
      <c r="U25" s="659">
        <v>36511.049310999995</v>
      </c>
      <c r="V25" s="659">
        <v>36287.482148937102</v>
      </c>
      <c r="W25" s="659">
        <v>35624.698714800004</v>
      </c>
      <c r="X25" s="659">
        <v>37123.930520560003</v>
      </c>
      <c r="Y25" s="470"/>
      <c r="Z25" s="470">
        <v>35077.955514619993</v>
      </c>
      <c r="AA25" s="470">
        <v>34495.001815130003</v>
      </c>
      <c r="AB25" s="470">
        <v>33825.084404000001</v>
      </c>
      <c r="AC25" s="470">
        <v>35053.463758190002</v>
      </c>
      <c r="AD25" s="758"/>
      <c r="AE25" s="897"/>
      <c r="AF25" s="893"/>
      <c r="AG25" s="898"/>
      <c r="AH25" s="893"/>
      <c r="AI25" s="893"/>
      <c r="AJ25" s="893"/>
      <c r="AK25" s="893"/>
      <c r="AL25" s="904"/>
      <c r="AM25" s="904"/>
      <c r="AN25" s="905"/>
      <c r="AO25" s="559"/>
      <c r="AP25" s="559"/>
    </row>
    <row r="26" spans="1:42" ht="5.25" customHeight="1">
      <c r="AE26" s="893"/>
      <c r="AF26" s="893"/>
      <c r="AG26" s="898"/>
      <c r="AH26" s="893"/>
      <c r="AI26" s="899"/>
      <c r="AJ26" s="899"/>
      <c r="AK26" s="906"/>
      <c r="AL26" s="907"/>
      <c r="AM26" s="904"/>
      <c r="AN26" s="908"/>
    </row>
    <row r="27" spans="1:42">
      <c r="A27" s="733" t="s">
        <v>549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629"/>
      <c r="X27" s="629"/>
      <c r="Y27" s="629"/>
      <c r="Z27" s="629"/>
      <c r="AA27" s="629"/>
      <c r="AB27" s="543"/>
      <c r="AC27" s="543"/>
      <c r="AD27" s="543"/>
      <c r="AE27" s="893"/>
      <c r="AI27" s="899"/>
      <c r="AJ27" s="893"/>
      <c r="AK27" s="906"/>
      <c r="AL27" s="907"/>
      <c r="AM27" s="907"/>
      <c r="AN27" s="908"/>
    </row>
    <row r="28" spans="1:42">
      <c r="X28" s="688"/>
      <c r="Y28" s="465"/>
      <c r="Z28" s="528"/>
      <c r="AA28" s="528"/>
      <c r="AB28" s="465"/>
      <c r="AC28" s="465"/>
      <c r="AD28" s="465"/>
      <c r="AE28" s="893"/>
      <c r="AF28" s="893"/>
      <c r="AG28" s="898"/>
      <c r="AH28" s="899"/>
      <c r="AI28" s="899"/>
      <c r="AJ28" s="899"/>
      <c r="AK28" s="906"/>
      <c r="AL28" s="907"/>
      <c r="AM28" s="904"/>
      <c r="AN28" s="908"/>
    </row>
    <row r="29" spans="1:42">
      <c r="X29" s="464"/>
      <c r="Y29" s="465"/>
      <c r="Z29" s="464"/>
      <c r="AA29" s="464"/>
      <c r="AB29" s="465"/>
      <c r="AC29" s="465"/>
      <c r="AD29" s="465"/>
      <c r="AE29" s="893"/>
      <c r="AF29" s="893"/>
      <c r="AG29" s="898"/>
      <c r="AH29" s="899"/>
      <c r="AI29" s="899"/>
      <c r="AJ29" s="899"/>
      <c r="AM29" s="559"/>
    </row>
    <row r="30" spans="1:42">
      <c r="Y30" s="465"/>
      <c r="AB30" s="465"/>
      <c r="AC30" s="465"/>
      <c r="AD30" s="465"/>
      <c r="AE30" s="893"/>
      <c r="AF30" s="893"/>
      <c r="AG30" s="898"/>
      <c r="AH30" s="899"/>
      <c r="AI30" s="899"/>
      <c r="AJ30" s="899"/>
    </row>
    <row r="31" spans="1:42">
      <c r="Y31" s="465"/>
      <c r="AB31" s="465"/>
      <c r="AC31" s="465"/>
      <c r="AD31" s="465"/>
      <c r="AE31" s="893"/>
      <c r="AF31" s="893"/>
      <c r="AG31" s="898"/>
      <c r="AH31" s="899"/>
      <c r="AI31" s="899"/>
      <c r="AJ31" s="899"/>
    </row>
    <row r="32" spans="1:42">
      <c r="AE32" s="893"/>
      <c r="AF32" s="893"/>
      <c r="AG32" s="898"/>
      <c r="AH32" s="899"/>
      <c r="AI32" s="899"/>
      <c r="AJ32" s="899"/>
    </row>
    <row r="45" spans="31:32" ht="9.75" customHeight="1">
      <c r="AE45" s="543"/>
      <c r="AF45" s="543"/>
    </row>
  </sheetData>
  <mergeCells count="28">
    <mergeCell ref="A24:B24"/>
    <mergeCell ref="A25:B25"/>
    <mergeCell ref="A18:B18"/>
    <mergeCell ref="A19:B19"/>
    <mergeCell ref="A20:B20"/>
    <mergeCell ref="A21:B21"/>
    <mergeCell ref="A22:B22"/>
    <mergeCell ref="A23:B23"/>
    <mergeCell ref="A17:B17"/>
    <mergeCell ref="K8:N8"/>
    <mergeCell ref="P8:S8"/>
    <mergeCell ref="U8:X8"/>
    <mergeCell ref="A12:B12"/>
    <mergeCell ref="A13:B13"/>
    <mergeCell ref="A14:B14"/>
    <mergeCell ref="A15:B15"/>
    <mergeCell ref="A16:B16"/>
    <mergeCell ref="F8:I8"/>
    <mergeCell ref="C8:D8"/>
    <mergeCell ref="Z8:AC8"/>
    <mergeCell ref="A11:B11"/>
    <mergeCell ref="A1:A2"/>
    <mergeCell ref="Q4:S4"/>
    <mergeCell ref="A6:B6"/>
    <mergeCell ref="A7:B7"/>
    <mergeCell ref="L4:O4"/>
    <mergeCell ref="C6:N6"/>
    <mergeCell ref="C7:N7"/>
  </mergeCells>
  <pageMargins left="0.59055118110236227" right="0.59055118110236227" top="0.51181102362204722" bottom="0.51181102362204722" header="0.51181102362204722" footer="0.51181102362204722"/>
  <pageSetup paperSize="9" scale="85" firstPageNumber="20" fitToWidth="0" fitToHeight="0" orientation="portrait" useFirstPageNumber="1" r:id="rId1"/>
  <headerFooter>
    <oddFooter>&amp;C&amp;"Arial,Regular"&amp;10 &amp;11&amp;P</oddFooter>
  </headerFooter>
  <colBreaks count="1" manualBreakCount="1">
    <brk id="15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45"/>
  <sheetViews>
    <sheetView view="pageBreakPreview" zoomScaleNormal="100" zoomScaleSheetLayoutView="100" workbookViewId="0">
      <selection activeCell="S15" sqref="S15"/>
    </sheetView>
  </sheetViews>
  <sheetFormatPr defaultColWidth="8.85546875" defaultRowHeight="15"/>
  <cols>
    <col min="1" max="3" width="7.7109375" style="462" customWidth="1"/>
    <col min="4" max="4" width="7.7109375" style="459" customWidth="1"/>
    <col min="5" max="5" width="0.7109375" style="459" customWidth="1"/>
    <col min="6" max="7" width="7" style="459" customWidth="1"/>
    <col min="8" max="9" width="7" style="545" customWidth="1"/>
    <col min="10" max="10" width="0.7109375" style="545" customWidth="1"/>
    <col min="11" max="14" width="7" style="545" customWidth="1"/>
    <col min="15" max="15" width="0.42578125" style="543" customWidth="1"/>
    <col min="16" max="16" width="16.5703125" style="543" customWidth="1"/>
    <col min="17" max="20" width="7" style="545" customWidth="1"/>
    <col min="21" max="21" width="0.7109375" style="545" customWidth="1"/>
    <col min="22" max="25" width="7" style="545" customWidth="1"/>
    <col min="26" max="26" width="0.7109375" style="545" customWidth="1"/>
    <col min="27" max="30" width="7" style="545" customWidth="1"/>
    <col min="31" max="31" width="0.7109375" style="545" customWidth="1"/>
    <col min="32" max="33" width="3.42578125" style="543" customWidth="1"/>
    <col min="34" max="36" width="6.85546875" style="543" customWidth="1"/>
    <col min="37" max="37" width="0.7109375" style="543" customWidth="1"/>
    <col min="38" max="41" width="7.7109375" style="543" customWidth="1"/>
    <col min="42" max="42" width="8.42578125" style="543" customWidth="1"/>
    <col min="43" max="43" width="9.140625" style="543" customWidth="1"/>
    <col min="44" max="44" width="9" style="543" customWidth="1"/>
    <col min="45" max="45" width="9.85546875" style="543" customWidth="1"/>
    <col min="46" max="16384" width="8.85546875" style="543"/>
  </cols>
  <sheetData>
    <row r="1" spans="1:45" ht="18.75" customHeight="1">
      <c r="A1" s="1002">
        <v>6</v>
      </c>
      <c r="B1" s="706" t="s">
        <v>569</v>
      </c>
      <c r="C1" s="552"/>
      <c r="D1" s="552"/>
      <c r="E1" s="552"/>
      <c r="F1" s="552"/>
      <c r="G1" s="552"/>
      <c r="H1" s="543"/>
      <c r="I1" s="543"/>
      <c r="J1" s="543"/>
      <c r="K1" s="543"/>
      <c r="L1" s="543"/>
      <c r="M1" s="543"/>
      <c r="N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45" ht="18.75" customHeight="1">
      <c r="A2" s="1002"/>
      <c r="B2" s="707" t="s">
        <v>581</v>
      </c>
      <c r="C2" s="552"/>
      <c r="D2" s="552"/>
      <c r="E2" s="552"/>
      <c r="F2" s="552"/>
      <c r="G2" s="552"/>
      <c r="H2" s="543"/>
      <c r="I2" s="543"/>
      <c r="J2" s="543"/>
      <c r="K2" s="543"/>
      <c r="L2" s="543"/>
      <c r="M2" s="543"/>
      <c r="N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</row>
    <row r="3" spans="1:45" ht="9" customHeight="1">
      <c r="D3" s="545"/>
      <c r="E3" s="545"/>
      <c r="F3" s="927"/>
      <c r="G3" s="707"/>
      <c r="H3" s="552"/>
      <c r="I3" s="552"/>
      <c r="J3" s="552"/>
      <c r="K3" s="552"/>
      <c r="L3" s="543"/>
      <c r="M3" s="543"/>
      <c r="N3" s="543"/>
      <c r="Q3" s="552"/>
      <c r="R3" s="543"/>
      <c r="S3" s="543"/>
      <c r="T3" s="543"/>
      <c r="U3" s="543"/>
      <c r="V3" s="552"/>
      <c r="W3" s="543"/>
      <c r="X3" s="543"/>
      <c r="Y3" s="543"/>
      <c r="Z3" s="543"/>
      <c r="AA3" s="552"/>
      <c r="AB3" s="543"/>
      <c r="AC3" s="543"/>
      <c r="AD3" s="543"/>
      <c r="AE3" s="543"/>
    </row>
    <row r="4" spans="1:45" s="545" customFormat="1" ht="20.25" customHeight="1" thickBot="1">
      <c r="A4" s="459"/>
      <c r="B4" s="747"/>
      <c r="C4" s="747"/>
      <c r="D4" s="747"/>
      <c r="E4" s="749"/>
      <c r="F4" s="459"/>
      <c r="G4" s="459"/>
      <c r="N4" s="1020" t="s">
        <v>538</v>
      </c>
      <c r="O4" s="1020"/>
      <c r="P4" s="1020"/>
      <c r="T4" s="840"/>
      <c r="Y4" s="840"/>
      <c r="AD4" s="840"/>
      <c r="AJ4" s="745"/>
      <c r="AK4" s="745"/>
    </row>
    <row r="5" spans="1:45" s="545" customFormat="1" ht="5.0999999999999996" customHeight="1">
      <c r="A5" s="460"/>
      <c r="B5" s="460"/>
      <c r="C5" s="460"/>
      <c r="D5" s="460"/>
      <c r="E5" s="460"/>
      <c r="F5" s="460"/>
      <c r="G5" s="460"/>
      <c r="H5" s="546"/>
      <c r="I5" s="546"/>
      <c r="J5" s="546"/>
      <c r="K5" s="546"/>
      <c r="L5" s="546"/>
      <c r="M5" s="546"/>
      <c r="N5" s="546"/>
      <c r="O5" s="546"/>
      <c r="P5" s="547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  <c r="AN5" s="546"/>
      <c r="AO5" s="546"/>
      <c r="AP5" s="546"/>
      <c r="AQ5" s="546"/>
      <c r="AR5" s="546"/>
      <c r="AS5" s="546"/>
    </row>
    <row r="6" spans="1:45" ht="18" customHeight="1">
      <c r="A6" s="1011" t="s">
        <v>389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548"/>
      <c r="P6" s="751" t="s">
        <v>108</v>
      </c>
      <c r="Q6" s="751"/>
      <c r="R6" s="751"/>
      <c r="S6" s="751"/>
      <c r="T6" s="751"/>
      <c r="U6" s="116"/>
      <c r="V6" s="751"/>
      <c r="W6" s="751"/>
      <c r="X6" s="751"/>
      <c r="Y6" s="751"/>
      <c r="Z6" s="116"/>
      <c r="AA6" s="751"/>
      <c r="AB6" s="751"/>
      <c r="AC6" s="751"/>
      <c r="AD6" s="751"/>
      <c r="AE6" s="116"/>
      <c r="AF6" s="116"/>
      <c r="AG6" s="116"/>
      <c r="AH6" s="116"/>
      <c r="AI6" s="116"/>
      <c r="AJ6" s="116"/>
      <c r="AK6" s="548"/>
      <c r="AL6" s="548"/>
      <c r="AM6" s="548"/>
      <c r="AN6" s="548"/>
      <c r="AO6" s="548"/>
      <c r="AP6" s="548"/>
      <c r="AQ6" s="548"/>
      <c r="AR6" s="548"/>
      <c r="AS6" s="548"/>
    </row>
    <row r="7" spans="1:45" ht="18" customHeight="1">
      <c r="A7" s="1021" t="s">
        <v>390</v>
      </c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753"/>
      <c r="P7" s="752" t="s">
        <v>109</v>
      </c>
      <c r="Q7" s="752"/>
      <c r="R7" s="752"/>
      <c r="S7" s="752"/>
      <c r="T7" s="752"/>
      <c r="U7" s="746"/>
      <c r="V7" s="752"/>
      <c r="W7" s="752"/>
      <c r="X7" s="752"/>
      <c r="Y7" s="752"/>
      <c r="Z7" s="746"/>
      <c r="AA7" s="752"/>
      <c r="AB7" s="752"/>
      <c r="AC7" s="752"/>
      <c r="AD7" s="752"/>
      <c r="AE7" s="746"/>
      <c r="AF7" s="746"/>
      <c r="AG7" s="746"/>
      <c r="AH7" s="746"/>
      <c r="AI7" s="746"/>
      <c r="AJ7" s="746"/>
      <c r="AK7" s="549"/>
      <c r="AL7" s="549"/>
      <c r="AM7" s="549"/>
      <c r="AN7" s="549"/>
      <c r="AO7" s="549"/>
      <c r="AP7" s="549"/>
      <c r="AQ7" s="549"/>
      <c r="AR7" s="549"/>
      <c r="AS7" s="549"/>
    </row>
    <row r="8" spans="1:45" s="552" customFormat="1" ht="24.95" customHeight="1">
      <c r="A8" s="550">
        <v>2019</v>
      </c>
      <c r="B8" s="557"/>
      <c r="C8" s="550"/>
      <c r="D8" s="550"/>
      <c r="E8" s="974"/>
      <c r="F8" s="550">
        <v>2018</v>
      </c>
      <c r="G8" s="557"/>
      <c r="H8" s="550"/>
      <c r="I8" s="550"/>
      <c r="J8" s="551"/>
      <c r="K8" s="550">
        <v>2017</v>
      </c>
      <c r="L8" s="550"/>
      <c r="M8" s="550"/>
      <c r="N8" s="550"/>
      <c r="O8" s="754"/>
      <c r="P8" s="928"/>
      <c r="Q8" s="550">
        <v>2016</v>
      </c>
      <c r="R8" s="550"/>
      <c r="S8" s="550"/>
      <c r="T8" s="550"/>
      <c r="U8" s="551"/>
      <c r="V8" s="550">
        <v>2015</v>
      </c>
      <c r="W8" s="550"/>
      <c r="X8" s="550"/>
      <c r="Y8" s="550"/>
      <c r="Z8" s="551"/>
      <c r="AA8" s="550">
        <v>2014</v>
      </c>
      <c r="AB8" s="550"/>
      <c r="AC8" s="550"/>
      <c r="AD8" s="550"/>
      <c r="AE8" s="551"/>
      <c r="AF8" s="550">
        <v>2013</v>
      </c>
      <c r="AG8" s="550"/>
      <c r="AH8" s="550"/>
      <c r="AI8" s="550"/>
      <c r="AJ8" s="550"/>
      <c r="AK8" s="551"/>
      <c r="AL8" s="550">
        <v>2012</v>
      </c>
      <c r="AM8" s="550"/>
      <c r="AN8" s="550"/>
      <c r="AO8" s="550"/>
      <c r="AP8" s="550">
        <v>2011</v>
      </c>
      <c r="AQ8" s="550"/>
      <c r="AR8" s="550"/>
      <c r="AS8" s="550"/>
    </row>
    <row r="9" spans="1:45" s="552" customFormat="1" ht="24.95" customHeight="1" thickBot="1">
      <c r="A9" s="467" t="s">
        <v>177</v>
      </c>
      <c r="B9" s="467" t="s">
        <v>178</v>
      </c>
      <c r="C9" s="467" t="s">
        <v>175</v>
      </c>
      <c r="D9" s="467" t="s">
        <v>176</v>
      </c>
      <c r="E9" s="750"/>
      <c r="F9" s="467" t="s">
        <v>177</v>
      </c>
      <c r="G9" s="467" t="s">
        <v>178</v>
      </c>
      <c r="H9" s="467" t="s">
        <v>175</v>
      </c>
      <c r="I9" s="467" t="s">
        <v>176</v>
      </c>
      <c r="J9" s="690"/>
      <c r="K9" s="558" t="s">
        <v>177</v>
      </c>
      <c r="L9" s="558" t="s">
        <v>178</v>
      </c>
      <c r="M9" s="558" t="s">
        <v>175</v>
      </c>
      <c r="N9" s="558" t="s">
        <v>176</v>
      </c>
      <c r="O9" s="553"/>
      <c r="P9" s="928"/>
      <c r="Q9" s="558" t="s">
        <v>177</v>
      </c>
      <c r="R9" s="558" t="s">
        <v>178</v>
      </c>
      <c r="S9" s="558" t="s">
        <v>175</v>
      </c>
      <c r="T9" s="558" t="s">
        <v>176</v>
      </c>
      <c r="U9" s="690"/>
      <c r="V9" s="558" t="s">
        <v>177</v>
      </c>
      <c r="W9" s="558" t="s">
        <v>178</v>
      </c>
      <c r="X9" s="558" t="s">
        <v>175</v>
      </c>
      <c r="Y9" s="558" t="s">
        <v>176</v>
      </c>
      <c r="Z9" s="690"/>
      <c r="AA9" s="558" t="s">
        <v>177</v>
      </c>
      <c r="AB9" s="558" t="s">
        <v>178</v>
      </c>
      <c r="AC9" s="558" t="s">
        <v>175</v>
      </c>
      <c r="AD9" s="558" t="s">
        <v>176</v>
      </c>
      <c r="AE9" s="690"/>
      <c r="AF9" s="1022" t="s">
        <v>177</v>
      </c>
      <c r="AG9" s="1023"/>
      <c r="AH9" s="931" t="s">
        <v>178</v>
      </c>
      <c r="AI9" s="931" t="s">
        <v>175</v>
      </c>
      <c r="AJ9" s="931" t="s">
        <v>176</v>
      </c>
      <c r="AK9" s="553"/>
      <c r="AL9" s="931" t="s">
        <v>177</v>
      </c>
      <c r="AM9" s="931" t="s">
        <v>178</v>
      </c>
      <c r="AN9" s="931" t="s">
        <v>175</v>
      </c>
      <c r="AO9" s="931" t="s">
        <v>176</v>
      </c>
      <c r="AP9" s="931" t="s">
        <v>177</v>
      </c>
      <c r="AQ9" s="931" t="s">
        <v>178</v>
      </c>
      <c r="AR9" s="931" t="s">
        <v>175</v>
      </c>
      <c r="AS9" s="931" t="s">
        <v>176</v>
      </c>
    </row>
    <row r="10" spans="1:45" s="545" customFormat="1" ht="7.5" customHeight="1">
      <c r="A10" s="722"/>
      <c r="B10" s="722"/>
      <c r="C10" s="722"/>
      <c r="D10" s="722"/>
      <c r="E10" s="722"/>
      <c r="F10" s="722"/>
      <c r="G10" s="722"/>
      <c r="H10" s="722"/>
      <c r="I10" s="722"/>
      <c r="J10" s="724"/>
      <c r="K10" s="724"/>
      <c r="L10" s="724"/>
      <c r="M10" s="724"/>
      <c r="N10" s="724"/>
      <c r="O10" s="724"/>
      <c r="P10" s="725"/>
      <c r="Q10" s="724"/>
      <c r="R10" s="724"/>
      <c r="S10" s="724"/>
      <c r="T10" s="724"/>
      <c r="U10" s="724"/>
      <c r="V10" s="724"/>
      <c r="W10" s="724"/>
      <c r="X10" s="724"/>
      <c r="Y10" s="724"/>
      <c r="Z10" s="724"/>
      <c r="AA10" s="724"/>
      <c r="AB10" s="724"/>
      <c r="AC10" s="724"/>
      <c r="AD10" s="724"/>
      <c r="AE10" s="724"/>
      <c r="AF10" s="724"/>
      <c r="AG10" s="724"/>
      <c r="AH10" s="724"/>
      <c r="AI10" s="724"/>
      <c r="AJ10" s="724"/>
      <c r="AK10" s="724"/>
      <c r="AL10" s="553"/>
      <c r="AM10" s="553"/>
      <c r="AN10" s="553"/>
      <c r="AO10" s="553"/>
      <c r="AP10" s="553"/>
      <c r="AQ10" s="553"/>
      <c r="AR10" s="553"/>
      <c r="AS10" s="553"/>
    </row>
    <row r="11" spans="1:45" s="554" customFormat="1" ht="33" customHeight="1">
      <c r="A11" s="469">
        <v>4364.2521270914995</v>
      </c>
      <c r="B11" s="469">
        <v>4779.2003677999992</v>
      </c>
      <c r="C11" s="469">
        <v>5184.8276745600015</v>
      </c>
      <c r="D11" s="469">
        <v>6175.9497190000002</v>
      </c>
      <c r="E11" s="469"/>
      <c r="F11" s="469">
        <v>6672.9943139999996</v>
      </c>
      <c r="G11" s="469">
        <v>6814.6480842279998</v>
      </c>
      <c r="H11" s="469">
        <v>6571.9848806</v>
      </c>
      <c r="I11" s="469">
        <v>8348.7278040000001</v>
      </c>
      <c r="J11" s="761"/>
      <c r="K11" s="761">
        <v>6764.1916001899999</v>
      </c>
      <c r="L11" s="761">
        <v>5842.3508937900015</v>
      </c>
      <c r="M11" s="761">
        <v>5615.1977329999991</v>
      </c>
      <c r="N11" s="761">
        <v>6937.9940058399998</v>
      </c>
      <c r="O11" s="667"/>
      <c r="P11" s="708" t="s">
        <v>114</v>
      </c>
      <c r="Q11" s="761">
        <v>6783.0655190000007</v>
      </c>
      <c r="R11" s="761">
        <v>7128.6062380000003</v>
      </c>
      <c r="S11" s="761">
        <v>6730.5270363437503</v>
      </c>
      <c r="T11" s="761">
        <v>6906.5321990000002</v>
      </c>
      <c r="U11" s="976"/>
      <c r="V11" s="761">
        <v>6871.7935499999994</v>
      </c>
      <c r="W11" s="761">
        <v>5476.0235579999999</v>
      </c>
      <c r="X11" s="761">
        <v>5034.8515749999997</v>
      </c>
      <c r="Y11" s="761">
        <v>4794.1997951875001</v>
      </c>
      <c r="Z11" s="930"/>
      <c r="AA11" s="761">
        <v>4468.3474629999992</v>
      </c>
      <c r="AB11" s="761">
        <v>4087.172658</v>
      </c>
      <c r="AC11" s="761">
        <v>4454</v>
      </c>
      <c r="AD11" s="761">
        <v>3994</v>
      </c>
      <c r="AE11" s="930"/>
      <c r="AF11" s="1018">
        <v>3546</v>
      </c>
      <c r="AG11" s="1024"/>
      <c r="AH11" s="930">
        <v>3024</v>
      </c>
      <c r="AI11" s="930">
        <v>3290</v>
      </c>
      <c r="AJ11" s="930">
        <v>2779</v>
      </c>
      <c r="AK11" s="667"/>
      <c r="AL11" s="667">
        <v>2936</v>
      </c>
      <c r="AM11" s="667">
        <v>2871</v>
      </c>
      <c r="AN11" s="667">
        <v>2420</v>
      </c>
      <c r="AO11" s="667">
        <v>2159</v>
      </c>
      <c r="AP11" s="667">
        <v>2146</v>
      </c>
      <c r="AQ11" s="667">
        <v>2086</v>
      </c>
      <c r="AR11" s="667">
        <v>1895</v>
      </c>
      <c r="AS11" s="667">
        <v>1723</v>
      </c>
    </row>
    <row r="12" spans="1:45" s="554" customFormat="1" ht="33" customHeight="1">
      <c r="A12" s="469">
        <v>834.44926412000007</v>
      </c>
      <c r="B12" s="469">
        <v>697.44508188999998</v>
      </c>
      <c r="C12" s="469">
        <v>578.56485103</v>
      </c>
      <c r="D12" s="469">
        <v>653.04033600000002</v>
      </c>
      <c r="E12" s="469"/>
      <c r="F12" s="469">
        <v>569.72943999999995</v>
      </c>
      <c r="G12" s="469">
        <v>643.59265065</v>
      </c>
      <c r="H12" s="469">
        <v>835.55627800000002</v>
      </c>
      <c r="I12" s="469">
        <v>685.06641800000011</v>
      </c>
      <c r="J12" s="761"/>
      <c r="K12" s="761">
        <v>542.93675165000013</v>
      </c>
      <c r="L12" s="761">
        <v>552.49112811999987</v>
      </c>
      <c r="M12" s="761">
        <v>638.2110120000001</v>
      </c>
      <c r="N12" s="761">
        <v>1013.14115835</v>
      </c>
      <c r="O12" s="555"/>
      <c r="P12" s="708" t="s">
        <v>115</v>
      </c>
      <c r="Q12" s="761">
        <v>740.29375199999993</v>
      </c>
      <c r="R12" s="761">
        <v>760.63819000000001</v>
      </c>
      <c r="S12" s="761">
        <v>590.38662164062509</v>
      </c>
      <c r="T12" s="761">
        <v>730.72093900000016</v>
      </c>
      <c r="U12" s="976"/>
      <c r="V12" s="761">
        <v>750.36098900000002</v>
      </c>
      <c r="W12" s="761">
        <v>586.4002200000001</v>
      </c>
      <c r="X12" s="761">
        <v>498.069366</v>
      </c>
      <c r="Y12" s="761">
        <v>516.64055399999995</v>
      </c>
      <c r="Z12" s="930"/>
      <c r="AA12" s="761">
        <v>524.3111090000001</v>
      </c>
      <c r="AB12" s="761">
        <v>476.88051999999993</v>
      </c>
      <c r="AC12" s="761">
        <v>425</v>
      </c>
      <c r="AD12" s="761">
        <v>412</v>
      </c>
      <c r="AE12" s="930"/>
      <c r="AF12" s="1018">
        <v>472</v>
      </c>
      <c r="AG12" s="1019"/>
      <c r="AH12" s="930">
        <v>569</v>
      </c>
      <c r="AI12" s="930">
        <v>479</v>
      </c>
      <c r="AJ12" s="930">
        <v>477</v>
      </c>
      <c r="AK12" s="555"/>
      <c r="AL12" s="555">
        <v>598</v>
      </c>
      <c r="AM12" s="555">
        <v>617</v>
      </c>
      <c r="AN12" s="555">
        <v>564</v>
      </c>
      <c r="AO12" s="555">
        <v>572</v>
      </c>
      <c r="AP12" s="555">
        <v>546</v>
      </c>
      <c r="AQ12" s="555">
        <v>509</v>
      </c>
      <c r="AR12" s="555">
        <v>441</v>
      </c>
      <c r="AS12" s="555">
        <v>627</v>
      </c>
    </row>
    <row r="13" spans="1:45" s="554" customFormat="1" ht="33" customHeight="1">
      <c r="A13" s="469">
        <v>355</v>
      </c>
      <c r="B13" s="469">
        <v>336</v>
      </c>
      <c r="C13" s="469">
        <v>267.45248600000002</v>
      </c>
      <c r="D13" s="469">
        <v>279.55784199999999</v>
      </c>
      <c r="E13" s="469"/>
      <c r="F13" s="469">
        <v>245.87330200000002</v>
      </c>
      <c r="G13" s="469">
        <v>318.80728519999997</v>
      </c>
      <c r="H13" s="469">
        <v>296.38842299999993</v>
      </c>
      <c r="I13" s="469">
        <v>192.571552</v>
      </c>
      <c r="J13" s="761"/>
      <c r="K13" s="761">
        <v>288.99715678000001</v>
      </c>
      <c r="L13" s="761">
        <v>512.80797415000006</v>
      </c>
      <c r="M13" s="761">
        <v>550.62382400000001</v>
      </c>
      <c r="N13" s="761">
        <v>354.64652240000004</v>
      </c>
      <c r="O13" s="555"/>
      <c r="P13" s="708" t="s">
        <v>116</v>
      </c>
      <c r="Q13" s="761">
        <v>510.63532999999995</v>
      </c>
      <c r="R13" s="761">
        <v>483.369078</v>
      </c>
      <c r="S13" s="761">
        <v>409.39555774999997</v>
      </c>
      <c r="T13" s="761">
        <v>386.22842400000002</v>
      </c>
      <c r="U13" s="976"/>
      <c r="V13" s="761">
        <v>392.308471</v>
      </c>
      <c r="W13" s="761">
        <v>293.80687399999999</v>
      </c>
      <c r="X13" s="761">
        <v>248.25956599999998</v>
      </c>
      <c r="Y13" s="761">
        <v>293.91789299999999</v>
      </c>
      <c r="Z13" s="930"/>
      <c r="AA13" s="761">
        <v>291.81644399999999</v>
      </c>
      <c r="AB13" s="761">
        <v>314.59788700000001</v>
      </c>
      <c r="AC13" s="761">
        <v>200</v>
      </c>
      <c r="AD13" s="761">
        <v>154</v>
      </c>
      <c r="AE13" s="930"/>
      <c r="AF13" s="1018">
        <v>183</v>
      </c>
      <c r="AG13" s="1019"/>
      <c r="AH13" s="930">
        <v>271</v>
      </c>
      <c r="AI13" s="930">
        <v>270</v>
      </c>
      <c r="AJ13" s="930">
        <v>203</v>
      </c>
      <c r="AK13" s="555"/>
      <c r="AL13" s="555">
        <v>266</v>
      </c>
      <c r="AM13" s="555">
        <v>296</v>
      </c>
      <c r="AN13" s="555">
        <v>283</v>
      </c>
      <c r="AO13" s="555">
        <v>323</v>
      </c>
      <c r="AP13" s="555">
        <v>334</v>
      </c>
      <c r="AQ13" s="555">
        <v>308</v>
      </c>
      <c r="AR13" s="555">
        <v>291</v>
      </c>
      <c r="AS13" s="555">
        <v>269</v>
      </c>
    </row>
    <row r="14" spans="1:45" s="554" customFormat="1" ht="33" customHeight="1">
      <c r="A14" s="469">
        <v>1381.2625357259999</v>
      </c>
      <c r="B14" s="469">
        <v>750.28759381999998</v>
      </c>
      <c r="C14" s="469">
        <v>727.07261099999994</v>
      </c>
      <c r="D14" s="469">
        <v>1246.6739769999997</v>
      </c>
      <c r="E14" s="469"/>
      <c r="F14" s="469">
        <v>1421.4708999999998</v>
      </c>
      <c r="G14" s="469">
        <v>773.09213047000003</v>
      </c>
      <c r="H14" s="469">
        <v>951.23120580000034</v>
      </c>
      <c r="I14" s="469">
        <v>1228.0461829999999</v>
      </c>
      <c r="J14" s="761"/>
      <c r="K14" s="761">
        <v>1674.4940918749999</v>
      </c>
      <c r="L14" s="761">
        <v>1160.9344133600002</v>
      </c>
      <c r="M14" s="761">
        <v>1573.4599920000001</v>
      </c>
      <c r="N14" s="761">
        <v>813.51807575000009</v>
      </c>
      <c r="O14" s="555"/>
      <c r="P14" s="708" t="s">
        <v>117</v>
      </c>
      <c r="Q14" s="761">
        <v>802.63704600000005</v>
      </c>
      <c r="R14" s="761">
        <v>612.4706900000001</v>
      </c>
      <c r="S14" s="761">
        <v>479.16761560742191</v>
      </c>
      <c r="T14" s="761">
        <v>518.40027599999996</v>
      </c>
      <c r="U14" s="976"/>
      <c r="V14" s="761">
        <v>571.27733799999999</v>
      </c>
      <c r="W14" s="761">
        <v>659.38475500000004</v>
      </c>
      <c r="X14" s="761">
        <v>587.15645999999992</v>
      </c>
      <c r="Y14" s="761">
        <v>561.10632799999996</v>
      </c>
      <c r="Z14" s="930"/>
      <c r="AA14" s="761">
        <v>567.07583099999999</v>
      </c>
      <c r="AB14" s="761">
        <v>548.91748799999993</v>
      </c>
      <c r="AC14" s="761">
        <v>533</v>
      </c>
      <c r="AD14" s="761">
        <v>468</v>
      </c>
      <c r="AE14" s="930"/>
      <c r="AF14" s="1018">
        <v>493</v>
      </c>
      <c r="AG14" s="1019"/>
      <c r="AH14" s="930">
        <v>553</v>
      </c>
      <c r="AI14" s="930">
        <v>554</v>
      </c>
      <c r="AJ14" s="930">
        <v>624</v>
      </c>
      <c r="AK14" s="555"/>
      <c r="AL14" s="555">
        <v>917</v>
      </c>
      <c r="AM14" s="555">
        <v>691</v>
      </c>
      <c r="AN14" s="555">
        <v>896</v>
      </c>
      <c r="AO14" s="555">
        <v>645</v>
      </c>
      <c r="AP14" s="555">
        <v>670</v>
      </c>
      <c r="AQ14" s="555">
        <v>332</v>
      </c>
      <c r="AR14" s="555">
        <v>425</v>
      </c>
      <c r="AS14" s="555">
        <v>358</v>
      </c>
    </row>
    <row r="15" spans="1:45" s="554" customFormat="1" ht="33" customHeight="1">
      <c r="A15" s="469">
        <v>1394.0669233384999</v>
      </c>
      <c r="B15" s="469">
        <v>1671.90609163</v>
      </c>
      <c r="C15" s="469">
        <v>1501.1699490000001</v>
      </c>
      <c r="D15" s="469">
        <v>1794.7636219999997</v>
      </c>
      <c r="E15" s="469"/>
      <c r="F15" s="469">
        <v>1673.5955670000001</v>
      </c>
      <c r="G15" s="469">
        <v>1905.8772559600002</v>
      </c>
      <c r="H15" s="469">
        <v>1931.7719107999999</v>
      </c>
      <c r="I15" s="469">
        <v>1140.5450600000001</v>
      </c>
      <c r="J15" s="761"/>
      <c r="K15" s="761">
        <v>1433.3807242500002</v>
      </c>
      <c r="L15" s="761">
        <v>1576.8876145200002</v>
      </c>
      <c r="M15" s="761">
        <v>1583.6416680000002</v>
      </c>
      <c r="N15" s="761">
        <v>845.90555099000017</v>
      </c>
      <c r="O15" s="555"/>
      <c r="P15" s="708" t="s">
        <v>118</v>
      </c>
      <c r="Q15" s="761">
        <v>1191.6438539999999</v>
      </c>
      <c r="R15" s="761">
        <v>1088.0879479999999</v>
      </c>
      <c r="S15" s="761">
        <v>1174.6975606992187</v>
      </c>
      <c r="T15" s="761">
        <v>961.76439800000003</v>
      </c>
      <c r="U15" s="976"/>
      <c r="V15" s="761">
        <v>1010.0667289999999</v>
      </c>
      <c r="W15" s="761">
        <v>886.01993300000004</v>
      </c>
      <c r="X15" s="761">
        <v>1019.5498600000001</v>
      </c>
      <c r="Y15" s="761">
        <v>951.60402681250002</v>
      </c>
      <c r="Z15" s="930"/>
      <c r="AA15" s="761">
        <v>1140.5664690000001</v>
      </c>
      <c r="AB15" s="761">
        <v>1109.149498</v>
      </c>
      <c r="AC15" s="761">
        <v>921</v>
      </c>
      <c r="AD15" s="761">
        <v>1138</v>
      </c>
      <c r="AE15" s="930"/>
      <c r="AF15" s="1018">
        <v>1056</v>
      </c>
      <c r="AG15" s="1019"/>
      <c r="AH15" s="930">
        <v>888</v>
      </c>
      <c r="AI15" s="930">
        <v>858</v>
      </c>
      <c r="AJ15" s="930">
        <v>826</v>
      </c>
      <c r="AK15" s="555"/>
      <c r="AL15" s="555">
        <v>908</v>
      </c>
      <c r="AM15" s="555">
        <v>695</v>
      </c>
      <c r="AN15" s="555">
        <v>835</v>
      </c>
      <c r="AO15" s="555">
        <v>722</v>
      </c>
      <c r="AP15" s="555">
        <v>779</v>
      </c>
      <c r="AQ15" s="555">
        <v>847</v>
      </c>
      <c r="AR15" s="555">
        <v>794</v>
      </c>
      <c r="AS15" s="555">
        <v>712</v>
      </c>
    </row>
    <row r="16" spans="1:45" s="554" customFormat="1" ht="33" customHeight="1">
      <c r="A16" s="469">
        <v>1037</v>
      </c>
      <c r="B16" s="469">
        <v>1148</v>
      </c>
      <c r="C16" s="469">
        <v>999.08585349999998</v>
      </c>
      <c r="D16" s="469">
        <v>945.852711</v>
      </c>
      <c r="E16" s="469"/>
      <c r="F16" s="469">
        <v>1241.9186719999998</v>
      </c>
      <c r="G16" s="469">
        <v>1366.6319049639997</v>
      </c>
      <c r="H16" s="469">
        <v>1535.4768118</v>
      </c>
      <c r="I16" s="469">
        <v>1570.292087</v>
      </c>
      <c r="J16" s="761"/>
      <c r="K16" s="761">
        <v>2161.9811140200004</v>
      </c>
      <c r="L16" s="761">
        <v>2279.4134499600004</v>
      </c>
      <c r="M16" s="761">
        <v>1938.5256760000002</v>
      </c>
      <c r="N16" s="761">
        <v>1570.9338791299997</v>
      </c>
      <c r="O16" s="555"/>
      <c r="P16" s="708" t="s">
        <v>119</v>
      </c>
      <c r="Q16" s="761">
        <v>1648.1827530000003</v>
      </c>
      <c r="R16" s="761">
        <v>1628.598978</v>
      </c>
      <c r="S16" s="761">
        <v>1498.8744423749999</v>
      </c>
      <c r="T16" s="761">
        <v>1714.7580990000001</v>
      </c>
      <c r="U16" s="976"/>
      <c r="V16" s="761">
        <v>1291.069878</v>
      </c>
      <c r="W16" s="761">
        <v>1264.724751</v>
      </c>
      <c r="X16" s="761">
        <v>1307.1659729999999</v>
      </c>
      <c r="Y16" s="761">
        <v>1406.4647135781249</v>
      </c>
      <c r="Z16" s="930"/>
      <c r="AA16" s="761">
        <v>1510.7721279999998</v>
      </c>
      <c r="AB16" s="761">
        <v>1255.857139</v>
      </c>
      <c r="AC16" s="761">
        <v>1133</v>
      </c>
      <c r="AD16" s="761">
        <v>1090</v>
      </c>
      <c r="AE16" s="930"/>
      <c r="AF16" s="1018">
        <v>1028</v>
      </c>
      <c r="AG16" s="1019"/>
      <c r="AH16" s="930">
        <v>1133</v>
      </c>
      <c r="AI16" s="930">
        <v>1005</v>
      </c>
      <c r="AJ16" s="930">
        <v>1064</v>
      </c>
      <c r="AK16" s="667"/>
      <c r="AL16" s="555">
        <v>850</v>
      </c>
      <c r="AM16" s="555">
        <v>869</v>
      </c>
      <c r="AN16" s="555">
        <v>859</v>
      </c>
      <c r="AO16" s="555">
        <v>779</v>
      </c>
      <c r="AP16" s="555">
        <v>783</v>
      </c>
      <c r="AQ16" s="555">
        <v>615</v>
      </c>
      <c r="AR16" s="555">
        <v>677</v>
      </c>
      <c r="AS16" s="555">
        <v>782</v>
      </c>
    </row>
    <row r="17" spans="1:45" s="554" customFormat="1" ht="33" customHeight="1">
      <c r="A17" s="469">
        <v>1194.1713837379</v>
      </c>
      <c r="B17" s="469">
        <v>1494.48119036</v>
      </c>
      <c r="C17" s="469">
        <v>1519.6070465</v>
      </c>
      <c r="D17" s="469">
        <v>1624.0197980000003</v>
      </c>
      <c r="E17" s="469"/>
      <c r="F17" s="469">
        <v>1697.8159859999998</v>
      </c>
      <c r="G17" s="469">
        <v>1433.2151778899999</v>
      </c>
      <c r="H17" s="469">
        <v>1038.9975248000001</v>
      </c>
      <c r="I17" s="469">
        <v>1222.1507280000001</v>
      </c>
      <c r="J17" s="761"/>
      <c r="K17" s="761">
        <v>858.23057632000007</v>
      </c>
      <c r="L17" s="761">
        <v>975.89880682000012</v>
      </c>
      <c r="M17" s="761">
        <v>937.71167100000002</v>
      </c>
      <c r="N17" s="761">
        <v>1042.47793985</v>
      </c>
      <c r="O17" s="555"/>
      <c r="P17" s="708" t="s">
        <v>120</v>
      </c>
      <c r="Q17" s="761">
        <v>1245.440979</v>
      </c>
      <c r="R17" s="761">
        <v>1343.9320829999999</v>
      </c>
      <c r="S17" s="761">
        <v>1316.9161474375001</v>
      </c>
      <c r="T17" s="761">
        <v>1657.1284000000001</v>
      </c>
      <c r="U17" s="976"/>
      <c r="V17" s="761">
        <v>1292.0820220000001</v>
      </c>
      <c r="W17" s="761">
        <v>1203.8696940000002</v>
      </c>
      <c r="X17" s="761">
        <v>1117.489356</v>
      </c>
      <c r="Y17" s="761">
        <v>1414.17562</v>
      </c>
      <c r="Z17" s="930"/>
      <c r="AA17" s="761">
        <v>1276.655172</v>
      </c>
      <c r="AB17" s="761">
        <v>916.17395500000009</v>
      </c>
      <c r="AC17" s="761">
        <v>1268</v>
      </c>
      <c r="AD17" s="761">
        <v>2105</v>
      </c>
      <c r="AE17" s="930"/>
      <c r="AF17" s="1018">
        <v>1905</v>
      </c>
      <c r="AG17" s="1019"/>
      <c r="AH17" s="930">
        <v>1305</v>
      </c>
      <c r="AI17" s="930">
        <v>1511</v>
      </c>
      <c r="AJ17" s="930">
        <v>1274</v>
      </c>
      <c r="AK17" s="667"/>
      <c r="AL17" s="667">
        <v>1110</v>
      </c>
      <c r="AM17" s="555">
        <v>928</v>
      </c>
      <c r="AN17" s="667">
        <v>1480</v>
      </c>
      <c r="AO17" s="555">
        <v>952</v>
      </c>
      <c r="AP17" s="555">
        <v>845</v>
      </c>
      <c r="AQ17" s="555">
        <v>664</v>
      </c>
      <c r="AR17" s="555">
        <v>569</v>
      </c>
      <c r="AS17" s="555">
        <v>555</v>
      </c>
    </row>
    <row r="18" spans="1:45" s="554" customFormat="1" ht="33" customHeight="1">
      <c r="A18" s="469">
        <v>61.293229380000007</v>
      </c>
      <c r="B18" s="469">
        <v>67.446857000000008</v>
      </c>
      <c r="C18" s="469">
        <v>58.843240999999992</v>
      </c>
      <c r="D18" s="469">
        <v>80.737166999999999</v>
      </c>
      <c r="E18" s="469"/>
      <c r="F18" s="469">
        <v>54.226315</v>
      </c>
      <c r="G18" s="469">
        <v>66.991319599999997</v>
      </c>
      <c r="H18" s="469">
        <v>96.189560600000007</v>
      </c>
      <c r="I18" s="469">
        <v>69.474441999999996</v>
      </c>
      <c r="J18" s="761"/>
      <c r="K18" s="761">
        <v>51.638597240000003</v>
      </c>
      <c r="L18" s="761">
        <v>75.292212460000016</v>
      </c>
      <c r="M18" s="761">
        <v>39.496075000000005</v>
      </c>
      <c r="N18" s="761">
        <v>60.860683000000002</v>
      </c>
      <c r="O18" s="555"/>
      <c r="P18" s="708" t="s">
        <v>121</v>
      </c>
      <c r="Q18" s="761">
        <v>44.381194999999998</v>
      </c>
      <c r="R18" s="761">
        <v>61.928197999999995</v>
      </c>
      <c r="S18" s="761">
        <v>81.111929468749992</v>
      </c>
      <c r="T18" s="761">
        <v>142.68997100000001</v>
      </c>
      <c r="U18" s="976"/>
      <c r="V18" s="761">
        <v>102.28371799999999</v>
      </c>
      <c r="W18" s="761">
        <v>97.730082999999993</v>
      </c>
      <c r="X18" s="761">
        <v>65.953699999999998</v>
      </c>
      <c r="Y18" s="761">
        <v>105.157618</v>
      </c>
      <c r="Z18" s="930"/>
      <c r="AA18" s="761">
        <v>86.518949000000006</v>
      </c>
      <c r="AB18" s="761">
        <v>119.62005699999999</v>
      </c>
      <c r="AC18" s="761">
        <v>75</v>
      </c>
      <c r="AD18" s="761">
        <v>113</v>
      </c>
      <c r="AE18" s="930"/>
      <c r="AF18" s="1018">
        <v>88</v>
      </c>
      <c r="AG18" s="1019"/>
      <c r="AH18" s="930">
        <v>90</v>
      </c>
      <c r="AI18" s="930">
        <v>79</v>
      </c>
      <c r="AJ18" s="930">
        <v>57</v>
      </c>
      <c r="AK18" s="555"/>
      <c r="AL18" s="555">
        <v>68</v>
      </c>
      <c r="AM18" s="555">
        <v>91</v>
      </c>
      <c r="AN18" s="555">
        <v>49</v>
      </c>
      <c r="AO18" s="555">
        <v>75</v>
      </c>
      <c r="AP18" s="555">
        <v>75</v>
      </c>
      <c r="AQ18" s="555">
        <v>100</v>
      </c>
      <c r="AR18" s="555">
        <v>111</v>
      </c>
      <c r="AS18" s="555">
        <v>141</v>
      </c>
    </row>
    <row r="19" spans="1:45" s="554" customFormat="1" ht="33" customHeight="1">
      <c r="A19" s="469">
        <v>1562.4404386652</v>
      </c>
      <c r="B19" s="469">
        <v>1400.1527243500002</v>
      </c>
      <c r="C19" s="469">
        <v>1618.0237434199998</v>
      </c>
      <c r="D19" s="469">
        <v>1964.0783259999998</v>
      </c>
      <c r="E19" s="469"/>
      <c r="F19" s="469">
        <v>1665.5799259999999</v>
      </c>
      <c r="G19" s="469">
        <v>1627.9141840020002</v>
      </c>
      <c r="H19" s="469">
        <v>1567.778172</v>
      </c>
      <c r="I19" s="469">
        <v>1713.4672849999999</v>
      </c>
      <c r="J19" s="761"/>
      <c r="K19" s="761">
        <v>1460.7439673149997</v>
      </c>
      <c r="L19" s="761">
        <v>1735.5934850499998</v>
      </c>
      <c r="M19" s="761">
        <v>1580.8201199999999</v>
      </c>
      <c r="N19" s="761">
        <v>1620.2713555099999</v>
      </c>
      <c r="O19" s="667"/>
      <c r="P19" s="708" t="s">
        <v>122</v>
      </c>
      <c r="Q19" s="761">
        <v>1736.809119</v>
      </c>
      <c r="R19" s="761">
        <v>1637.7419650000002</v>
      </c>
      <c r="S19" s="761">
        <v>1624.2884601406251</v>
      </c>
      <c r="T19" s="761">
        <v>1747.681773</v>
      </c>
      <c r="U19" s="976"/>
      <c r="V19" s="761">
        <v>1479.1845419999997</v>
      </c>
      <c r="W19" s="761">
        <v>1407.576546</v>
      </c>
      <c r="X19" s="761">
        <v>1474.118037</v>
      </c>
      <c r="Y19" s="761">
        <v>1599.5775316796876</v>
      </c>
      <c r="Z19" s="930"/>
      <c r="AA19" s="761">
        <v>1729.9377989999996</v>
      </c>
      <c r="AB19" s="761">
        <v>1618.2160520000002</v>
      </c>
      <c r="AC19" s="761">
        <v>1402</v>
      </c>
      <c r="AD19" s="761">
        <v>1424</v>
      </c>
      <c r="AE19" s="930"/>
      <c r="AF19" s="1018">
        <v>1252</v>
      </c>
      <c r="AG19" s="1019"/>
      <c r="AH19" s="930">
        <v>1318</v>
      </c>
      <c r="AI19" s="930">
        <v>1479</v>
      </c>
      <c r="AJ19" s="930">
        <v>1292</v>
      </c>
      <c r="AK19" s="667"/>
      <c r="AL19" s="667">
        <v>1413</v>
      </c>
      <c r="AM19" s="667">
        <v>1264</v>
      </c>
      <c r="AN19" s="667">
        <v>1199</v>
      </c>
      <c r="AO19" s="667">
        <v>1406</v>
      </c>
      <c r="AP19" s="667">
        <v>1086</v>
      </c>
      <c r="AQ19" s="667">
        <v>1265</v>
      </c>
      <c r="AR19" s="555">
        <v>953</v>
      </c>
      <c r="AS19" s="667">
        <v>1239</v>
      </c>
    </row>
    <row r="20" spans="1:45" s="554" customFormat="1" ht="33" customHeight="1">
      <c r="A20" s="469">
        <v>1884.2570583811003</v>
      </c>
      <c r="B20" s="469">
        <v>1839.1005805899997</v>
      </c>
      <c r="C20" s="469">
        <v>1818.6438075999999</v>
      </c>
      <c r="D20" s="469">
        <v>1796.4451669999999</v>
      </c>
      <c r="E20" s="469"/>
      <c r="F20" s="469">
        <v>1776.8257920000001</v>
      </c>
      <c r="G20" s="469">
        <v>1815.7195425560001</v>
      </c>
      <c r="H20" s="469">
        <v>1689.5754477999997</v>
      </c>
      <c r="I20" s="469">
        <v>1616.6616529999999</v>
      </c>
      <c r="J20" s="761"/>
      <c r="K20" s="761">
        <v>1623.92247245</v>
      </c>
      <c r="L20" s="761">
        <v>1437.0819411399998</v>
      </c>
      <c r="M20" s="761">
        <v>1249.058221</v>
      </c>
      <c r="N20" s="761">
        <v>1118.11200418</v>
      </c>
      <c r="O20" s="667"/>
      <c r="P20" s="708" t="s">
        <v>123</v>
      </c>
      <c r="Q20" s="761">
        <v>1204.1644779999999</v>
      </c>
      <c r="R20" s="761">
        <v>1608.9493789999999</v>
      </c>
      <c r="S20" s="761">
        <v>1477.707072125</v>
      </c>
      <c r="T20" s="761">
        <v>1292.4140830000001</v>
      </c>
      <c r="U20" s="976"/>
      <c r="V20" s="761">
        <v>1433.9959450000001</v>
      </c>
      <c r="W20" s="761">
        <v>1673.1095540000001</v>
      </c>
      <c r="X20" s="761">
        <v>1301.0935730000001</v>
      </c>
      <c r="Y20" s="761">
        <v>1466.4564042031247</v>
      </c>
      <c r="Z20" s="930"/>
      <c r="AA20" s="761">
        <v>1639.650128</v>
      </c>
      <c r="AB20" s="761">
        <v>1476.72795</v>
      </c>
      <c r="AC20" s="761">
        <v>1618</v>
      </c>
      <c r="AD20" s="761">
        <v>1430</v>
      </c>
      <c r="AE20" s="930"/>
      <c r="AF20" s="1018">
        <v>1768</v>
      </c>
      <c r="AG20" s="1019"/>
      <c r="AH20" s="930">
        <v>1269</v>
      </c>
      <c r="AI20" s="930">
        <v>1468</v>
      </c>
      <c r="AJ20" s="930">
        <v>1327</v>
      </c>
      <c r="AK20" s="727">
        <v>4322.7435941399999</v>
      </c>
      <c r="AL20" s="667">
        <v>1793</v>
      </c>
      <c r="AM20" s="667">
        <v>1811</v>
      </c>
      <c r="AN20" s="667">
        <v>2054</v>
      </c>
      <c r="AO20" s="667">
        <v>1704</v>
      </c>
      <c r="AP20" s="667">
        <v>1873</v>
      </c>
      <c r="AQ20" s="667">
        <v>1270</v>
      </c>
      <c r="AR20" s="667">
        <v>1229</v>
      </c>
      <c r="AS20" s="667">
        <v>1552</v>
      </c>
    </row>
    <row r="21" spans="1:45" s="554" customFormat="1" ht="33" customHeight="1">
      <c r="A21" s="469">
        <v>3586.1217495428</v>
      </c>
      <c r="B21" s="469">
        <v>3290.3123755400002</v>
      </c>
      <c r="C21" s="469">
        <v>3064.4154033</v>
      </c>
      <c r="D21" s="469">
        <v>3575.0906249999998</v>
      </c>
      <c r="E21" s="469"/>
      <c r="F21" s="469">
        <v>3380.3766650000002</v>
      </c>
      <c r="G21" s="469">
        <v>3461.4038229810999</v>
      </c>
      <c r="H21" s="469">
        <v>3255.3695736000004</v>
      </c>
      <c r="I21" s="469">
        <v>2870.5575239999998</v>
      </c>
      <c r="J21" s="761"/>
      <c r="K21" s="761">
        <v>2740.4804438800002</v>
      </c>
      <c r="L21" s="761">
        <v>2586.34014015</v>
      </c>
      <c r="M21" s="761">
        <v>3528.3928390000001</v>
      </c>
      <c r="N21" s="761">
        <v>2849.968296340001</v>
      </c>
      <c r="O21" s="667"/>
      <c r="P21" s="708" t="s">
        <v>124</v>
      </c>
      <c r="Q21" s="761">
        <v>2647.3753310000002</v>
      </c>
      <c r="R21" s="761">
        <v>2154.0345900000002</v>
      </c>
      <c r="S21" s="761">
        <v>2040.8931512890626</v>
      </c>
      <c r="T21" s="761">
        <v>2005.289644</v>
      </c>
      <c r="U21" s="976"/>
      <c r="V21" s="761">
        <v>2342.0711770000003</v>
      </c>
      <c r="W21" s="761">
        <v>2534.6075609999998</v>
      </c>
      <c r="X21" s="761">
        <v>2283.319313</v>
      </c>
      <c r="Y21" s="761">
        <v>2207.1570878749999</v>
      </c>
      <c r="Z21" s="930"/>
      <c r="AA21" s="761">
        <v>2316.3576430000003</v>
      </c>
      <c r="AB21" s="761">
        <v>1899.5468000000001</v>
      </c>
      <c r="AC21" s="761">
        <v>1699</v>
      </c>
      <c r="AD21" s="761">
        <v>1649</v>
      </c>
      <c r="AE21" s="930"/>
      <c r="AF21" s="1018">
        <v>1796</v>
      </c>
      <c r="AG21" s="1019"/>
      <c r="AH21" s="930">
        <v>1981</v>
      </c>
      <c r="AI21" s="930">
        <v>2305</v>
      </c>
      <c r="AJ21" s="930">
        <v>1954</v>
      </c>
      <c r="AK21" s="667"/>
      <c r="AL21" s="667">
        <v>2046</v>
      </c>
      <c r="AM21" s="667">
        <v>2311</v>
      </c>
      <c r="AN21" s="667">
        <v>1935</v>
      </c>
      <c r="AO21" s="667">
        <v>1421</v>
      </c>
      <c r="AP21" s="667">
        <v>1468</v>
      </c>
      <c r="AQ21" s="667">
        <v>1192</v>
      </c>
      <c r="AR21" s="667">
        <v>1265</v>
      </c>
      <c r="AS21" s="667">
        <v>1375</v>
      </c>
    </row>
    <row r="22" spans="1:45" s="554" customFormat="1" ht="33" customHeight="1">
      <c r="A22" s="469">
        <v>9321.1355211315968</v>
      </c>
      <c r="B22" s="469">
        <v>8858</v>
      </c>
      <c r="C22" s="469">
        <v>10017.324373065001</v>
      </c>
      <c r="D22" s="469">
        <v>8556.0710889999991</v>
      </c>
      <c r="E22" s="469"/>
      <c r="F22" s="469">
        <v>8070.6001610000003</v>
      </c>
      <c r="G22" s="469">
        <v>8256.0526289320005</v>
      </c>
      <c r="H22" s="469">
        <v>8152.3075220000019</v>
      </c>
      <c r="I22" s="469">
        <v>7486.3679750000001</v>
      </c>
      <c r="J22" s="761"/>
      <c r="K22" s="469">
        <v>7809.1677910900007</v>
      </c>
      <c r="L22" s="761">
        <v>8042.4500432399973</v>
      </c>
      <c r="M22" s="761">
        <v>7318.7180170000001</v>
      </c>
      <c r="N22" s="761">
        <v>8340.9525812700012</v>
      </c>
      <c r="O22" s="667"/>
      <c r="P22" s="708" t="s">
        <v>125</v>
      </c>
      <c r="Q22" s="469">
        <v>7143.8647330000013</v>
      </c>
      <c r="R22" s="761">
        <v>6988.3017199999995</v>
      </c>
      <c r="S22" s="761">
        <v>6908.2198486093748</v>
      </c>
      <c r="T22" s="761">
        <v>6739.0408159999997</v>
      </c>
      <c r="U22" s="976"/>
      <c r="V22" s="469">
        <v>6623.9976379999989</v>
      </c>
      <c r="W22" s="761">
        <v>7248.3760950000005</v>
      </c>
      <c r="X22" s="761">
        <v>6610.6994990000003</v>
      </c>
      <c r="Y22" s="761">
        <v>7554.988203871093</v>
      </c>
      <c r="Z22" s="930"/>
      <c r="AA22" s="469">
        <v>6634.2040909999996</v>
      </c>
      <c r="AB22" s="761">
        <v>6212.4425300000003</v>
      </c>
      <c r="AC22" s="761">
        <v>6372</v>
      </c>
      <c r="AD22" s="761">
        <v>5970</v>
      </c>
      <c r="AE22" s="930"/>
      <c r="AF22" s="1018">
        <v>6352</v>
      </c>
      <c r="AG22" s="1019"/>
      <c r="AH22" s="930">
        <v>5822</v>
      </c>
      <c r="AI22" s="930">
        <v>5531</v>
      </c>
      <c r="AJ22" s="930">
        <v>4661</v>
      </c>
      <c r="AK22" s="667"/>
      <c r="AL22" s="667">
        <v>4986</v>
      </c>
      <c r="AM22" s="667">
        <v>4463</v>
      </c>
      <c r="AN22" s="667">
        <v>4652</v>
      </c>
      <c r="AO22" s="667">
        <v>4059</v>
      </c>
      <c r="AP22" s="667">
        <v>3991</v>
      </c>
      <c r="AQ22" s="667">
        <v>4087</v>
      </c>
      <c r="AR22" s="667">
        <v>3748</v>
      </c>
      <c r="AS22" s="667">
        <v>3236</v>
      </c>
    </row>
    <row r="23" spans="1:45" s="554" customFormat="1" ht="33" customHeight="1">
      <c r="A23" s="469">
        <v>1145</v>
      </c>
      <c r="B23" s="469">
        <v>776</v>
      </c>
      <c r="C23" s="469">
        <v>697.43559159999995</v>
      </c>
      <c r="D23" s="469">
        <v>696.98976300000004</v>
      </c>
      <c r="E23" s="469"/>
      <c r="F23" s="469">
        <v>756.0458460000001</v>
      </c>
      <c r="G23" s="469">
        <v>700.92828647999988</v>
      </c>
      <c r="H23" s="469">
        <v>703.5493641999999</v>
      </c>
      <c r="I23" s="469">
        <v>932.26043700000002</v>
      </c>
      <c r="J23" s="761"/>
      <c r="K23" s="761">
        <v>672.02987061499994</v>
      </c>
      <c r="L23" s="761">
        <v>1028.48168467</v>
      </c>
      <c r="M23" s="761">
        <v>812.06961000000001</v>
      </c>
      <c r="N23" s="761">
        <v>793.03539434000015</v>
      </c>
      <c r="O23" s="555"/>
      <c r="P23" s="708" t="s">
        <v>126</v>
      </c>
      <c r="Q23" s="761">
        <v>508.91223099999996</v>
      </c>
      <c r="R23" s="761">
        <v>541.32954900000004</v>
      </c>
      <c r="S23" s="761">
        <v>560.68216970312506</v>
      </c>
      <c r="T23" s="761">
        <v>673.76332500000012</v>
      </c>
      <c r="U23" s="976"/>
      <c r="V23" s="761">
        <v>494.42325899999997</v>
      </c>
      <c r="W23" s="761">
        <v>649.6205920000001</v>
      </c>
      <c r="X23" s="761">
        <v>534.03703300000006</v>
      </c>
      <c r="Y23" s="761">
        <v>725.27654099999995</v>
      </c>
      <c r="Z23" s="930"/>
      <c r="AA23" s="761">
        <v>647.20585899999992</v>
      </c>
      <c r="AB23" s="761">
        <v>883.53212699999995</v>
      </c>
      <c r="AC23" s="761">
        <v>737</v>
      </c>
      <c r="AD23" s="761">
        <v>723</v>
      </c>
      <c r="AE23" s="930"/>
      <c r="AF23" s="1018">
        <v>666</v>
      </c>
      <c r="AG23" s="1019"/>
      <c r="AH23" s="930">
        <v>967</v>
      </c>
      <c r="AI23" s="930">
        <v>577</v>
      </c>
      <c r="AJ23" s="930">
        <v>756</v>
      </c>
      <c r="AK23" s="555"/>
      <c r="AL23" s="555">
        <v>784</v>
      </c>
      <c r="AM23" s="555">
        <v>598</v>
      </c>
      <c r="AN23" s="555">
        <v>576</v>
      </c>
      <c r="AO23" s="555">
        <v>544</v>
      </c>
      <c r="AP23" s="555">
        <v>495</v>
      </c>
      <c r="AQ23" s="555">
        <v>669</v>
      </c>
      <c r="AR23" s="555">
        <v>553</v>
      </c>
      <c r="AS23" s="555">
        <v>537</v>
      </c>
    </row>
    <row r="24" spans="1:45" s="554" customFormat="1" ht="45" customHeight="1">
      <c r="A24" s="469">
        <v>8858.3063982195999</v>
      </c>
      <c r="B24" s="469">
        <v>8968.0825366499976</v>
      </c>
      <c r="C24" s="469">
        <v>7866.6720293600001</v>
      </c>
      <c r="D24" s="469">
        <v>8008.2432990000007</v>
      </c>
      <c r="E24" s="469"/>
      <c r="F24" s="469">
        <v>7283.9964250000012</v>
      </c>
      <c r="G24" s="469">
        <v>7102.6078750240004</v>
      </c>
      <c r="H24" s="469">
        <v>6998.5220397999992</v>
      </c>
      <c r="I24" s="469">
        <v>8047.741372559999</v>
      </c>
      <c r="J24" s="761"/>
      <c r="K24" s="761">
        <v>6995.7603569449993</v>
      </c>
      <c r="L24" s="761">
        <v>6688.9780276999991</v>
      </c>
      <c r="M24" s="761">
        <v>6459.1579460000003</v>
      </c>
      <c r="N24" s="761">
        <v>7691.6463112399997</v>
      </c>
      <c r="O24" s="667"/>
      <c r="P24" s="708" t="s">
        <v>503</v>
      </c>
      <c r="Q24" s="761">
        <v>6352.1615590000001</v>
      </c>
      <c r="R24" s="761">
        <v>5872.0041200000005</v>
      </c>
      <c r="S24" s="761">
        <v>5534.405911679688</v>
      </c>
      <c r="T24" s="761">
        <v>6464.7580399999997</v>
      </c>
      <c r="U24" s="976"/>
      <c r="V24" s="761">
        <v>5474.0230809999994</v>
      </c>
      <c r="W24" s="761">
        <v>4852.9018499999993</v>
      </c>
      <c r="X24" s="761">
        <v>5157.3753439999991</v>
      </c>
      <c r="Y24" s="761">
        <v>5144.0714200312505</v>
      </c>
      <c r="Z24" s="930"/>
      <c r="AA24" s="761">
        <v>4265.9908679999999</v>
      </c>
      <c r="AB24" s="761">
        <v>4381.8137730000008</v>
      </c>
      <c r="AC24" s="761">
        <v>4337</v>
      </c>
      <c r="AD24" s="761">
        <v>4303</v>
      </c>
      <c r="AE24" s="930"/>
      <c r="AF24" s="1025">
        <v>4087</v>
      </c>
      <c r="AG24" s="1026"/>
      <c r="AH24" s="930">
        <v>3663</v>
      </c>
      <c r="AI24" s="930">
        <v>3312</v>
      </c>
      <c r="AJ24" s="930">
        <v>3320</v>
      </c>
      <c r="AK24" s="667"/>
      <c r="AL24" s="667">
        <v>3517</v>
      </c>
      <c r="AM24" s="667">
        <v>2895</v>
      </c>
      <c r="AN24" s="667">
        <v>2548</v>
      </c>
      <c r="AO24" s="667">
        <v>2365</v>
      </c>
      <c r="AP24" s="667">
        <v>2568</v>
      </c>
      <c r="AQ24" s="667">
        <v>2094</v>
      </c>
      <c r="AR24" s="667">
        <v>2088</v>
      </c>
      <c r="AS24" s="667">
        <v>2412</v>
      </c>
    </row>
    <row r="25" spans="1:45" s="552" customFormat="1" ht="33" customHeight="1" thickBot="1">
      <c r="A25" s="470">
        <v>36978.459642461297</v>
      </c>
      <c r="B25" s="470">
        <v>36076.604216700005</v>
      </c>
      <c r="C25" s="470">
        <v>35919.138660935001</v>
      </c>
      <c r="D25" s="470">
        <v>37397.513441000003</v>
      </c>
      <c r="E25" s="470"/>
      <c r="F25" s="470">
        <v>36511.049310999995</v>
      </c>
      <c r="G25" s="470">
        <v>36287.482148937102</v>
      </c>
      <c r="H25" s="470">
        <v>35624.698714800004</v>
      </c>
      <c r="I25" s="470">
        <v>37123.930520560003</v>
      </c>
      <c r="J25" s="668"/>
      <c r="K25" s="668">
        <v>35077.955514619993</v>
      </c>
      <c r="L25" s="668">
        <v>34495.001815130003</v>
      </c>
      <c r="M25" s="668">
        <v>33825.084404000001</v>
      </c>
      <c r="N25" s="668">
        <v>35053.463758190002</v>
      </c>
      <c r="O25" s="668"/>
      <c r="P25" s="709" t="s">
        <v>179</v>
      </c>
      <c r="Q25" s="841">
        <v>32559.567879000002</v>
      </c>
      <c r="R25" s="841">
        <v>31909.992726</v>
      </c>
      <c r="S25" s="841">
        <v>30427.273524869142</v>
      </c>
      <c r="T25" s="841">
        <v>31941.170386999998</v>
      </c>
      <c r="U25" s="975"/>
      <c r="V25" s="841">
        <v>30128.938336999996</v>
      </c>
      <c r="W25" s="841">
        <v>28834.152065999999</v>
      </c>
      <c r="X25" s="841">
        <v>27239.138655000002</v>
      </c>
      <c r="Y25" s="841">
        <v>28740.79373723828</v>
      </c>
      <c r="Z25" s="932"/>
      <c r="AA25" s="841">
        <v>27099.409953000002</v>
      </c>
      <c r="AB25" s="841">
        <v>25300.648433999999</v>
      </c>
      <c r="AC25" s="841">
        <v>25173</v>
      </c>
      <c r="AD25" s="841">
        <v>24973</v>
      </c>
      <c r="AE25" s="932"/>
      <c r="AF25" s="1027">
        <v>24692</v>
      </c>
      <c r="AG25" s="1028"/>
      <c r="AH25" s="932">
        <v>22852</v>
      </c>
      <c r="AI25" s="932">
        <v>22717</v>
      </c>
      <c r="AJ25" s="932">
        <v>20613</v>
      </c>
      <c r="AK25" s="932"/>
      <c r="AL25" s="668">
        <v>22191</v>
      </c>
      <c r="AM25" s="668">
        <v>20401</v>
      </c>
      <c r="AN25" s="668">
        <v>20349</v>
      </c>
      <c r="AO25" s="668">
        <v>17726</v>
      </c>
      <c r="AP25" s="668">
        <v>17661</v>
      </c>
      <c r="AQ25" s="668">
        <v>16037</v>
      </c>
      <c r="AR25" s="668">
        <v>15041</v>
      </c>
      <c r="AS25" s="668">
        <v>15519</v>
      </c>
    </row>
    <row r="26" spans="1:45" ht="5.25" customHeight="1">
      <c r="O26" s="545"/>
      <c r="P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</row>
    <row r="27" spans="1:45">
      <c r="A27" s="732" t="s">
        <v>539</v>
      </c>
      <c r="B27" s="543"/>
      <c r="C27" s="543"/>
      <c r="D27" s="543"/>
      <c r="E27" s="543"/>
      <c r="F27" s="736"/>
      <c r="G27" s="734"/>
      <c r="H27" s="734"/>
      <c r="I27" s="734"/>
      <c r="J27" s="734"/>
      <c r="K27" s="465"/>
      <c r="L27" s="465"/>
      <c r="M27" s="735"/>
      <c r="N27" s="735"/>
      <c r="Q27" s="465"/>
      <c r="R27" s="465"/>
      <c r="S27" s="735"/>
      <c r="T27" s="735"/>
      <c r="U27" s="735"/>
      <c r="V27" s="465"/>
      <c r="W27" s="465"/>
      <c r="X27" s="735"/>
      <c r="Y27" s="735"/>
      <c r="Z27" s="735"/>
      <c r="AA27" s="465"/>
      <c r="AB27" s="465"/>
      <c r="AC27" s="735"/>
      <c r="AD27" s="735"/>
      <c r="AE27" s="735"/>
      <c r="AF27" s="735"/>
      <c r="AG27" s="735"/>
      <c r="AH27" s="735"/>
      <c r="AI27" s="734"/>
      <c r="AJ27" s="734"/>
      <c r="AK27" s="734"/>
    </row>
    <row r="28" spans="1:45">
      <c r="A28" s="465"/>
      <c r="B28" s="465"/>
    </row>
    <row r="29" spans="1:45">
      <c r="A29" s="465"/>
      <c r="B29" s="465"/>
      <c r="C29" s="464"/>
      <c r="D29" s="466"/>
      <c r="E29" s="466"/>
      <c r="F29" s="466"/>
      <c r="G29" s="466"/>
      <c r="H29" s="560"/>
      <c r="I29" s="560"/>
      <c r="J29" s="560"/>
      <c r="K29" s="560"/>
      <c r="Q29" s="560"/>
      <c r="V29" s="560"/>
      <c r="AA29" s="560"/>
    </row>
    <row r="30" spans="1:45">
      <c r="A30" s="465"/>
      <c r="B30" s="465"/>
      <c r="P30" s="556"/>
      <c r="AP30" s="556"/>
      <c r="AQ30" s="556"/>
      <c r="AR30" s="556"/>
      <c r="AS30" s="556"/>
    </row>
    <row r="31" spans="1:45">
      <c r="A31" s="465"/>
      <c r="B31" s="465"/>
    </row>
    <row r="45" ht="9.75" customHeight="1"/>
  </sheetData>
  <mergeCells count="20">
    <mergeCell ref="AF24:AG24"/>
    <mergeCell ref="AF25:AG25"/>
    <mergeCell ref="AF18:AG18"/>
    <mergeCell ref="AF19:AG19"/>
    <mergeCell ref="AF20:AG20"/>
    <mergeCell ref="AF21:AG21"/>
    <mergeCell ref="AF22:AG22"/>
    <mergeCell ref="AF23:AG23"/>
    <mergeCell ref="AF17:AG17"/>
    <mergeCell ref="A1:A2"/>
    <mergeCell ref="N4:P4"/>
    <mergeCell ref="A6:N6"/>
    <mergeCell ref="A7:N7"/>
    <mergeCell ref="AF9:AG9"/>
    <mergeCell ref="AF11:AG11"/>
    <mergeCell ref="AF12:AG12"/>
    <mergeCell ref="AF13:AG13"/>
    <mergeCell ref="AF14:AG14"/>
    <mergeCell ref="AF15:AG15"/>
    <mergeCell ref="AF16:AG16"/>
  </mergeCells>
  <pageMargins left="0.59055118110236227" right="0.59055118110236227" top="0.51181102362204722" bottom="0.51181102362204722" header="0.51181102362204722" footer="0.51181102362204722"/>
  <pageSetup paperSize="9" scale="85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68"/>
  <sheetViews>
    <sheetView view="pageBreakPreview" zoomScale="80" zoomScaleNormal="90" zoomScaleSheetLayoutView="80" workbookViewId="0">
      <pane xSplit="2" ySplit="10" topLeftCell="C11" activePane="bottomRight" state="frozen"/>
      <selection activeCell="F42" sqref="F42"/>
      <selection pane="topRight" activeCell="F42" sqref="F42"/>
      <selection pane="bottomLeft" activeCell="F42" sqref="F42"/>
      <selection pane="bottomRight" activeCell="O18" sqref="O18"/>
    </sheetView>
  </sheetViews>
  <sheetFormatPr defaultColWidth="8.85546875" defaultRowHeight="15"/>
  <cols>
    <col min="1" max="1" width="4.42578125" style="392" customWidth="1"/>
    <col min="2" max="2" width="16.28515625" style="392" customWidth="1"/>
    <col min="3" max="4" width="10.85546875" style="443" customWidth="1"/>
    <col min="5" max="9" width="13.7109375" style="443" customWidth="1"/>
    <col min="10" max="10" width="13.7109375" style="392" customWidth="1"/>
    <col min="11" max="11" width="11.85546875" style="392" customWidth="1"/>
    <col min="12" max="13" width="12.7109375" style="392" customWidth="1"/>
    <col min="14" max="14" width="8.85546875" style="447"/>
    <col min="15" max="15" width="15.42578125" style="447" bestFit="1" customWidth="1"/>
    <col min="16" max="17" width="8.85546875" style="607"/>
    <col min="18" max="18" width="11" style="447" bestFit="1" customWidth="1"/>
    <col min="19" max="19" width="8.85546875" style="447"/>
    <col min="20" max="20" width="10.140625" style="447" bestFit="1" customWidth="1"/>
    <col min="21" max="16384" width="8.85546875" style="447"/>
  </cols>
  <sheetData>
    <row r="1" spans="1:20" ht="18.75" customHeight="1">
      <c r="A1" s="1029">
        <v>6</v>
      </c>
      <c r="B1" s="446" t="s">
        <v>569</v>
      </c>
      <c r="C1" s="440"/>
      <c r="D1" s="440"/>
      <c r="E1" s="440"/>
      <c r="F1" s="440"/>
      <c r="G1" s="440"/>
      <c r="H1" s="440"/>
      <c r="I1" s="440"/>
      <c r="J1" s="390"/>
      <c r="K1" s="390"/>
      <c r="L1" s="390"/>
      <c r="M1" s="390"/>
    </row>
    <row r="2" spans="1:20" ht="18.75" customHeight="1">
      <c r="A2" s="1029"/>
      <c r="B2" s="448" t="s">
        <v>581</v>
      </c>
      <c r="C2" s="441"/>
      <c r="D2" s="441"/>
      <c r="E2" s="441"/>
      <c r="F2" s="441"/>
      <c r="G2" s="441"/>
      <c r="H2" s="441"/>
      <c r="I2" s="441"/>
      <c r="J2" s="391"/>
      <c r="K2" s="391"/>
      <c r="L2" s="391"/>
      <c r="M2" s="391"/>
    </row>
    <row r="3" spans="1:20" ht="9" customHeight="1">
      <c r="A3" s="933"/>
      <c r="B3" s="448"/>
      <c r="C3" s="441"/>
      <c r="D3" s="441"/>
      <c r="E3" s="441"/>
      <c r="F3" s="441"/>
      <c r="G3" s="441"/>
      <c r="H3" s="441"/>
      <c r="I3" s="441"/>
      <c r="J3" s="391"/>
      <c r="K3" s="391"/>
      <c r="L3" s="391"/>
      <c r="M3" s="391"/>
    </row>
    <row r="4" spans="1:20" s="458" customFormat="1" ht="20.25" customHeight="1" thickBot="1">
      <c r="A4" s="393"/>
      <c r="B4" s="393"/>
      <c r="C4" s="1035" t="s">
        <v>461</v>
      </c>
      <c r="D4" s="1035"/>
      <c r="E4" s="1035"/>
      <c r="F4" s="1035"/>
      <c r="G4" s="1035"/>
      <c r="H4" s="1035"/>
      <c r="I4" s="935"/>
      <c r="J4" s="755"/>
      <c r="K4" s="755"/>
      <c r="L4" s="393"/>
      <c r="M4" s="393"/>
      <c r="P4" s="608"/>
      <c r="Q4" s="608"/>
    </row>
    <row r="5" spans="1:20" s="458" customFormat="1" ht="5.0999999999999996" customHeight="1">
      <c r="A5" s="394"/>
      <c r="B5" s="394"/>
      <c r="C5" s="442"/>
      <c r="D5" s="442"/>
      <c r="E5" s="442"/>
      <c r="F5" s="442"/>
      <c r="G5" s="442"/>
      <c r="H5" s="442"/>
      <c r="I5" s="442"/>
      <c r="J5" s="394"/>
      <c r="K5" s="394"/>
      <c r="L5" s="394"/>
      <c r="M5" s="394"/>
      <c r="P5" s="608"/>
      <c r="Q5" s="608"/>
    </row>
    <row r="6" spans="1:20" s="450" customFormat="1" ht="18.75" customHeight="1">
      <c r="A6" s="1030" t="s">
        <v>108</v>
      </c>
      <c r="B6" s="1031"/>
      <c r="C6" s="1014" t="s">
        <v>387</v>
      </c>
      <c r="D6" s="1014"/>
      <c r="E6" s="1014"/>
      <c r="F6" s="1014"/>
      <c r="G6" s="1014"/>
      <c r="H6" s="1014"/>
      <c r="I6" s="853"/>
      <c r="J6" s="853"/>
      <c r="K6" s="853"/>
      <c r="L6" s="710"/>
      <c r="M6" s="710"/>
    </row>
    <row r="7" spans="1:20" s="450" customFormat="1" ht="18.75" customHeight="1">
      <c r="A7" s="1032" t="s">
        <v>109</v>
      </c>
      <c r="B7" s="1031"/>
      <c r="C7" s="1036" t="s">
        <v>388</v>
      </c>
      <c r="D7" s="1036"/>
      <c r="E7" s="1036"/>
      <c r="F7" s="1036"/>
      <c r="G7" s="1036"/>
      <c r="H7" s="1036"/>
      <c r="I7" s="854"/>
      <c r="J7" s="854"/>
      <c r="K7" s="854"/>
      <c r="L7" s="711"/>
      <c r="M7" s="711"/>
    </row>
    <row r="8" spans="1:20" s="450" customFormat="1" ht="24.95" customHeight="1">
      <c r="A8" s="487"/>
      <c r="B8" s="487"/>
      <c r="C8" s="530">
        <v>2021</v>
      </c>
      <c r="D8" s="530">
        <v>2020</v>
      </c>
      <c r="E8" s="530">
        <v>2019</v>
      </c>
      <c r="F8" s="530">
        <v>2018</v>
      </c>
      <c r="G8" s="530">
        <v>2017</v>
      </c>
      <c r="H8" s="530">
        <v>2016</v>
      </c>
      <c r="I8" s="530">
        <v>2015</v>
      </c>
      <c r="J8" s="531">
        <v>2014</v>
      </c>
      <c r="K8" s="531">
        <v>2013</v>
      </c>
      <c r="L8" s="531">
        <v>2012</v>
      </c>
      <c r="M8" s="531">
        <v>2011</v>
      </c>
    </row>
    <row r="9" spans="1:20" s="450" customFormat="1" ht="24.95" customHeight="1" thickBot="1">
      <c r="A9" s="487"/>
      <c r="B9" s="487"/>
      <c r="C9" s="488"/>
      <c r="D9" s="488"/>
      <c r="E9" s="488"/>
      <c r="F9" s="488"/>
      <c r="G9" s="488"/>
      <c r="H9" s="488"/>
      <c r="I9" s="488"/>
      <c r="J9" s="489"/>
      <c r="K9" s="489"/>
      <c r="L9" s="489"/>
      <c r="M9" s="489"/>
    </row>
    <row r="10" spans="1:20" s="450" customFormat="1" ht="19.5" hidden="1" customHeight="1" thickBot="1">
      <c r="A10" s="490"/>
      <c r="B10" s="490"/>
      <c r="C10" s="712"/>
      <c r="D10" s="712"/>
      <c r="E10" s="712"/>
      <c r="F10" s="712"/>
      <c r="G10" s="712" t="s">
        <v>507</v>
      </c>
      <c r="H10" s="712"/>
      <c r="I10" s="712"/>
      <c r="J10" s="712"/>
      <c r="K10" s="712"/>
      <c r="L10" s="712"/>
      <c r="M10" s="712"/>
    </row>
    <row r="11" spans="1:20" s="458" customFormat="1" ht="7.5" customHeight="1">
      <c r="A11" s="717"/>
      <c r="B11" s="717"/>
      <c r="C11" s="718"/>
      <c r="D11" s="718"/>
      <c r="E11" s="718"/>
      <c r="F11" s="718"/>
      <c r="G11" s="718"/>
      <c r="H11" s="719"/>
      <c r="I11" s="719"/>
      <c r="J11" s="720"/>
      <c r="K11" s="720"/>
      <c r="L11" s="389"/>
      <c r="M11" s="389"/>
      <c r="P11" s="608"/>
      <c r="Q11" s="608"/>
    </row>
    <row r="12" spans="1:20" s="449" customFormat="1" ht="37.5" customHeight="1">
      <c r="A12" s="1033" t="s">
        <v>114</v>
      </c>
      <c r="B12" s="1034"/>
      <c r="C12" s="541">
        <v>9606.8117022156512</v>
      </c>
      <c r="D12" s="541">
        <v>12141.217805416916</v>
      </c>
      <c r="E12" s="541">
        <v>20504.2298884515</v>
      </c>
      <c r="F12" s="541">
        <v>28408.355082827999</v>
      </c>
      <c r="G12" s="541">
        <v>25159.734232819999</v>
      </c>
      <c r="H12" s="541">
        <v>27548.73099234375</v>
      </c>
      <c r="I12" s="461">
        <v>22176.868478187498</v>
      </c>
      <c r="J12" s="461">
        <v>17003.520121000001</v>
      </c>
      <c r="K12" s="461">
        <v>12639</v>
      </c>
      <c r="L12" s="461">
        <v>10386</v>
      </c>
      <c r="M12" s="461">
        <v>7851</v>
      </c>
      <c r="O12" s="606"/>
      <c r="R12" s="609"/>
      <c r="T12" s="872"/>
    </row>
    <row r="13" spans="1:20" s="449" customFormat="1" ht="37.5" customHeight="1">
      <c r="A13" s="1033" t="s">
        <v>115</v>
      </c>
      <c r="B13" s="1034"/>
      <c r="C13" s="541">
        <v>2867.0741666640834</v>
      </c>
      <c r="D13" s="541">
        <v>3071.585779814508</v>
      </c>
      <c r="E13" s="541">
        <v>2763.4995330399997</v>
      </c>
      <c r="F13" s="541">
        <v>2733.9447866500004</v>
      </c>
      <c r="G13" s="541">
        <v>2746.7800501199999</v>
      </c>
      <c r="H13" s="541">
        <v>2822.0395026406254</v>
      </c>
      <c r="I13" s="461">
        <v>2351.471129</v>
      </c>
      <c r="J13" s="461">
        <v>1838.1916289999999</v>
      </c>
      <c r="K13" s="461">
        <v>1997</v>
      </c>
      <c r="L13" s="461">
        <v>2351</v>
      </c>
      <c r="M13" s="461">
        <v>2123</v>
      </c>
      <c r="O13" s="606"/>
      <c r="R13" s="609"/>
      <c r="T13" s="872"/>
    </row>
    <row r="14" spans="1:20" s="449" customFormat="1" ht="37.5" customHeight="1">
      <c r="A14" s="1033" t="s">
        <v>116</v>
      </c>
      <c r="B14" s="1034"/>
      <c r="C14" s="541">
        <v>1608.4458072338894</v>
      </c>
      <c r="D14" s="541">
        <v>1602.2825021137501</v>
      </c>
      <c r="E14" s="541">
        <v>1237.4246982100003</v>
      </c>
      <c r="F14" s="541">
        <v>1053.6405621999997</v>
      </c>
      <c r="G14" s="541">
        <v>1707.0754773300002</v>
      </c>
      <c r="H14" s="541">
        <v>1789.6283897499998</v>
      </c>
      <c r="I14" s="461">
        <v>1228.2928039999999</v>
      </c>
      <c r="J14" s="461">
        <v>960.41433099999995</v>
      </c>
      <c r="K14" s="461">
        <v>927</v>
      </c>
      <c r="L14" s="461">
        <v>1168</v>
      </c>
      <c r="M14" s="461">
        <v>1202</v>
      </c>
      <c r="O14" s="606"/>
      <c r="R14" s="609"/>
      <c r="T14" s="872"/>
    </row>
    <row r="15" spans="1:20" s="449" customFormat="1" ht="37.5" customHeight="1">
      <c r="A15" s="1033" t="s">
        <v>117</v>
      </c>
      <c r="B15" s="1034"/>
      <c r="C15" s="541">
        <v>2461.9744002459652</v>
      </c>
      <c r="D15" s="541">
        <v>2784.4802388988819</v>
      </c>
      <c r="E15" s="541">
        <v>4105.2967175459999</v>
      </c>
      <c r="F15" s="541">
        <v>4373.84041927</v>
      </c>
      <c r="G15" s="541">
        <v>5222.4065729850008</v>
      </c>
      <c r="H15" s="541">
        <v>2412.675627607422</v>
      </c>
      <c r="I15" s="461">
        <v>2378.9248809999999</v>
      </c>
      <c r="J15" s="461">
        <v>2116.9933190000002</v>
      </c>
      <c r="K15" s="461">
        <v>2224</v>
      </c>
      <c r="L15" s="461">
        <v>3149</v>
      </c>
      <c r="M15" s="461">
        <v>1785</v>
      </c>
      <c r="O15" s="606"/>
      <c r="R15" s="609"/>
      <c r="T15" s="872"/>
    </row>
    <row r="16" spans="1:20" s="449" customFormat="1" ht="37.5" customHeight="1">
      <c r="A16" s="1033" t="s">
        <v>118</v>
      </c>
      <c r="B16" s="1034"/>
      <c r="C16" s="541">
        <v>4648.6714101461184</v>
      </c>
      <c r="D16" s="541">
        <v>4654.4518568266503</v>
      </c>
      <c r="E16" s="541">
        <v>6361.9065859684997</v>
      </c>
      <c r="F16" s="541">
        <v>6651.789793760001</v>
      </c>
      <c r="G16" s="541">
        <v>5439.81555776</v>
      </c>
      <c r="H16" s="541">
        <v>4416.1937606992187</v>
      </c>
      <c r="I16" s="461">
        <v>3867.2405488124996</v>
      </c>
      <c r="J16" s="461">
        <v>4308.7159670000001</v>
      </c>
      <c r="K16" s="461">
        <v>3628</v>
      </c>
      <c r="L16" s="461">
        <v>3160</v>
      </c>
      <c r="M16" s="461">
        <v>3133</v>
      </c>
      <c r="O16" s="606"/>
      <c r="R16" s="609"/>
      <c r="T16" s="872"/>
    </row>
    <row r="17" spans="1:20" s="449" customFormat="1" ht="37.5" customHeight="1">
      <c r="A17" s="1033" t="s">
        <v>119</v>
      </c>
      <c r="B17" s="1034"/>
      <c r="C17" s="541">
        <v>4870.6308465001148</v>
      </c>
      <c r="D17" s="541">
        <v>3473.2673174457523</v>
      </c>
      <c r="E17" s="541">
        <v>4130.1690449599992</v>
      </c>
      <c r="F17" s="541">
        <v>5714.3194757639994</v>
      </c>
      <c r="G17" s="541">
        <v>7950.8541191100003</v>
      </c>
      <c r="H17" s="541">
        <v>6490.414272375001</v>
      </c>
      <c r="I17" s="461">
        <v>5269.4253155781253</v>
      </c>
      <c r="J17" s="461">
        <v>4989.6292670000003</v>
      </c>
      <c r="K17" s="461">
        <v>4230</v>
      </c>
      <c r="L17" s="461">
        <v>3357</v>
      </c>
      <c r="M17" s="461">
        <v>2858</v>
      </c>
      <c r="O17" s="606"/>
      <c r="R17" s="609"/>
      <c r="T17" s="872"/>
    </row>
    <row r="18" spans="1:20" s="449" customFormat="1" ht="37.5" customHeight="1">
      <c r="A18" s="1033" t="s">
        <v>120</v>
      </c>
      <c r="B18" s="1034"/>
      <c r="C18" s="541">
        <v>3990.9980936164529</v>
      </c>
      <c r="D18" s="541">
        <v>4251.2717408313001</v>
      </c>
      <c r="E18" s="541">
        <v>5832.2794185979001</v>
      </c>
      <c r="F18" s="541">
        <v>5392.1794166899999</v>
      </c>
      <c r="G18" s="541">
        <v>3814.3189939900003</v>
      </c>
      <c r="H18" s="541">
        <v>5563.4176094374998</v>
      </c>
      <c r="I18" s="461">
        <v>5027.6166920000005</v>
      </c>
      <c r="J18" s="461">
        <v>5565.829127</v>
      </c>
      <c r="K18" s="461">
        <v>5995</v>
      </c>
      <c r="L18" s="461">
        <v>4470</v>
      </c>
      <c r="M18" s="461">
        <v>2634</v>
      </c>
      <c r="O18" s="606"/>
      <c r="R18" s="609"/>
      <c r="T18" s="872"/>
    </row>
    <row r="19" spans="1:20" s="449" customFormat="1" ht="37.5" customHeight="1">
      <c r="A19" s="1033" t="s">
        <v>121</v>
      </c>
      <c r="B19" s="1034"/>
      <c r="C19" s="541">
        <v>421.78359183232783</v>
      </c>
      <c r="D19" s="541">
        <v>307.79041371662919</v>
      </c>
      <c r="E19" s="541">
        <v>268.32049438000001</v>
      </c>
      <c r="F19" s="541">
        <v>286.8816372</v>
      </c>
      <c r="G19" s="541">
        <v>227.28756770000001</v>
      </c>
      <c r="H19" s="541">
        <v>330.11129346874998</v>
      </c>
      <c r="I19" s="461">
        <v>371.12511899999998</v>
      </c>
      <c r="J19" s="461">
        <v>394.13900599999999</v>
      </c>
      <c r="K19" s="461">
        <v>314</v>
      </c>
      <c r="L19" s="461">
        <v>283</v>
      </c>
      <c r="M19" s="461">
        <v>427</v>
      </c>
      <c r="O19" s="606"/>
      <c r="R19" s="609"/>
      <c r="T19" s="872"/>
    </row>
    <row r="20" spans="1:20" s="449" customFormat="1" ht="37.5" customHeight="1">
      <c r="A20" s="1033" t="s">
        <v>122</v>
      </c>
      <c r="B20" s="1034"/>
      <c r="C20" s="541">
        <v>7505.1621955802193</v>
      </c>
      <c r="D20" s="541">
        <v>5666.4978803288104</v>
      </c>
      <c r="E20" s="541">
        <v>6544.6952324351996</v>
      </c>
      <c r="F20" s="541">
        <v>6574.7395670019996</v>
      </c>
      <c r="G20" s="541">
        <v>6397.4289278749993</v>
      </c>
      <c r="H20" s="541">
        <v>6746.5213171406258</v>
      </c>
      <c r="I20" s="461">
        <v>5960.4566566796875</v>
      </c>
      <c r="J20" s="461">
        <v>6174.153851</v>
      </c>
      <c r="K20" s="461">
        <v>5340</v>
      </c>
      <c r="L20" s="461">
        <v>5282</v>
      </c>
      <c r="M20" s="461">
        <v>4544</v>
      </c>
      <c r="O20" s="606"/>
      <c r="R20" s="609"/>
      <c r="T20" s="872"/>
    </row>
    <row r="21" spans="1:20" s="449" customFormat="1" ht="37.5" customHeight="1">
      <c r="A21" s="1033" t="s">
        <v>123</v>
      </c>
      <c r="B21" s="1034"/>
      <c r="C21" s="541">
        <v>6750.7634619559622</v>
      </c>
      <c r="D21" s="541">
        <v>5709.2723565873102</v>
      </c>
      <c r="E21" s="541">
        <v>7338.4466135710991</v>
      </c>
      <c r="F21" s="541">
        <v>6898.782435356</v>
      </c>
      <c r="G21" s="541">
        <v>5428.1746387700005</v>
      </c>
      <c r="H21" s="541">
        <v>5583.2350121250001</v>
      </c>
      <c r="I21" s="461">
        <v>5874.6554762031246</v>
      </c>
      <c r="J21" s="461">
        <v>6164.3780779999997</v>
      </c>
      <c r="K21" s="461">
        <v>5832</v>
      </c>
      <c r="L21" s="461">
        <v>7362</v>
      </c>
      <c r="M21" s="461">
        <v>5924</v>
      </c>
      <c r="O21" s="606"/>
      <c r="R21" s="609"/>
      <c r="T21" s="872"/>
    </row>
    <row r="22" spans="1:20" s="449" customFormat="1" ht="37.5" customHeight="1">
      <c r="A22" s="1033" t="s">
        <v>124</v>
      </c>
      <c r="B22" s="1034"/>
      <c r="C22" s="541">
        <v>13990.412460732732</v>
      </c>
      <c r="D22" s="541">
        <v>12719.030960259006</v>
      </c>
      <c r="E22" s="541">
        <v>13515.940153382799</v>
      </c>
      <c r="F22" s="541">
        <v>12967.7075855811</v>
      </c>
      <c r="G22" s="541">
        <v>11705.181719370001</v>
      </c>
      <c r="H22" s="541">
        <v>8847.5927162890639</v>
      </c>
      <c r="I22" s="461">
        <v>9367.1551388750013</v>
      </c>
      <c r="J22" s="461">
        <v>7563.9044430000004</v>
      </c>
      <c r="K22" s="461">
        <v>8036</v>
      </c>
      <c r="L22" s="461">
        <v>7713</v>
      </c>
      <c r="M22" s="461">
        <v>5299</v>
      </c>
      <c r="O22" s="606"/>
      <c r="R22" s="609"/>
      <c r="T22" s="872"/>
    </row>
    <row r="23" spans="1:20" s="449" customFormat="1" ht="37.5" customHeight="1">
      <c r="A23" s="1033" t="s">
        <v>125</v>
      </c>
      <c r="B23" s="1034"/>
      <c r="C23" s="541">
        <v>27827.3463190207</v>
      </c>
      <c r="D23" s="541">
        <v>31097.801281059386</v>
      </c>
      <c r="E23" s="541">
        <v>36752.9165900066</v>
      </c>
      <c r="F23" s="541">
        <v>31965.328286932003</v>
      </c>
      <c r="G23" s="541">
        <v>31511.288432599998</v>
      </c>
      <c r="H23" s="541">
        <v>27779.427117609375</v>
      </c>
      <c r="I23" s="461">
        <v>28038.061435871095</v>
      </c>
      <c r="J23" s="461">
        <v>25188.646621</v>
      </c>
      <c r="K23" s="461">
        <v>22365</v>
      </c>
      <c r="L23" s="461">
        <v>18159</v>
      </c>
      <c r="M23" s="461">
        <v>15062</v>
      </c>
      <c r="O23" s="606"/>
      <c r="R23" s="609"/>
      <c r="T23" s="872"/>
    </row>
    <row r="24" spans="1:20" s="449" customFormat="1" ht="37.5" customHeight="1">
      <c r="A24" s="1033" t="s">
        <v>126</v>
      </c>
      <c r="B24" s="1034"/>
      <c r="C24" s="541">
        <v>3410.5686666300676</v>
      </c>
      <c r="D24" s="541">
        <v>3285.1435531532625</v>
      </c>
      <c r="E24" s="541">
        <v>3315.2867273171005</v>
      </c>
      <c r="F24" s="541">
        <v>3092.7839336799998</v>
      </c>
      <c r="G24" s="541">
        <v>3305.6165596249998</v>
      </c>
      <c r="H24" s="541">
        <v>2284.6872747031252</v>
      </c>
      <c r="I24" s="461">
        <v>2403.3574250000001</v>
      </c>
      <c r="J24" s="461">
        <v>2990.7379860000001</v>
      </c>
      <c r="K24" s="461">
        <v>2966</v>
      </c>
      <c r="L24" s="461">
        <v>2502</v>
      </c>
      <c r="M24" s="461">
        <v>2254</v>
      </c>
      <c r="O24" s="606"/>
      <c r="R24" s="609"/>
      <c r="T24" s="872"/>
    </row>
    <row r="25" spans="1:20" s="449" customFormat="1" ht="37.5" customHeight="1">
      <c r="A25" s="1033" t="s">
        <v>503</v>
      </c>
      <c r="B25" s="1034"/>
      <c r="C25" s="541">
        <v>22021.716558574008</v>
      </c>
      <c r="D25" s="541">
        <v>27153.970333936813</v>
      </c>
      <c r="E25" s="541">
        <v>33701.304263229598</v>
      </c>
      <c r="F25" s="541">
        <v>29432.867712383999</v>
      </c>
      <c r="G25" s="541">
        <v>27835.542641884997</v>
      </c>
      <c r="H25" s="541">
        <v>24223.329630679691</v>
      </c>
      <c r="I25" s="461">
        <v>20628.371695031248</v>
      </c>
      <c r="J25" s="461">
        <v>17287.804641000002</v>
      </c>
      <c r="K25" s="461">
        <v>14381</v>
      </c>
      <c r="L25" s="461">
        <v>11325</v>
      </c>
      <c r="M25" s="461">
        <v>9162</v>
      </c>
      <c r="O25" s="606"/>
      <c r="R25" s="609"/>
      <c r="T25" s="872"/>
    </row>
    <row r="26" spans="1:20" s="449" customFormat="1" ht="6" customHeight="1">
      <c r="A26" s="388"/>
      <c r="B26" s="388"/>
      <c r="C26" s="541"/>
      <c r="D26" s="541"/>
      <c r="E26" s="532"/>
      <c r="F26" s="532"/>
      <c r="G26" s="532"/>
      <c r="H26" s="532"/>
      <c r="I26" s="532"/>
      <c r="J26" s="533"/>
      <c r="K26" s="534"/>
      <c r="L26" s="534"/>
      <c r="M26" s="534"/>
      <c r="P26" s="451"/>
      <c r="T26" s="872"/>
    </row>
    <row r="27" spans="1:20" s="450" customFormat="1" ht="30" customHeight="1" thickBot="1">
      <c r="A27" s="1037" t="s">
        <v>179</v>
      </c>
      <c r="B27" s="1038"/>
      <c r="C27" s="744">
        <v>111982.35968094828</v>
      </c>
      <c r="D27" s="744">
        <v>117918.06402038898</v>
      </c>
      <c r="E27" s="744">
        <v>146371.71596109628</v>
      </c>
      <c r="F27" s="744">
        <v>145547.16069529709</v>
      </c>
      <c r="G27" s="516">
        <v>138451.50549194001</v>
      </c>
      <c r="H27" s="516">
        <v>126838.00451686914</v>
      </c>
      <c r="I27" s="516">
        <v>114943.02279523827</v>
      </c>
      <c r="J27" s="516">
        <v>102546.058387</v>
      </c>
      <c r="K27" s="516">
        <v>90875</v>
      </c>
      <c r="L27" s="516">
        <v>80667</v>
      </c>
      <c r="M27" s="516">
        <v>64258</v>
      </c>
      <c r="O27" s="451"/>
      <c r="P27" s="451"/>
      <c r="R27" s="871"/>
      <c r="S27" s="449"/>
      <c r="T27" s="872"/>
    </row>
    <row r="28" spans="1:20" ht="6.75" customHeight="1">
      <c r="T28" s="872"/>
    </row>
    <row r="29" spans="1:20" s="543" customFormat="1">
      <c r="A29" s="732" t="s">
        <v>547</v>
      </c>
      <c r="B29" s="465"/>
      <c r="C29" s="629"/>
      <c r="D29" s="629"/>
      <c r="E29" s="629"/>
      <c r="F29" s="629"/>
      <c r="G29" s="629"/>
      <c r="H29" s="629"/>
      <c r="I29" s="629"/>
      <c r="J29" s="629"/>
      <c r="K29" s="629"/>
    </row>
    <row r="37" spans="10:10">
      <c r="J37" s="435"/>
    </row>
    <row r="38" spans="10:10">
      <c r="J38" s="435"/>
    </row>
    <row r="39" spans="10:10">
      <c r="J39" s="435"/>
    </row>
    <row r="40" spans="10:10">
      <c r="J40" s="435"/>
    </row>
    <row r="41" spans="10:10">
      <c r="J41" s="435"/>
    </row>
    <row r="42" spans="10:10">
      <c r="J42" s="435"/>
    </row>
    <row r="43" spans="10:10">
      <c r="J43" s="435"/>
    </row>
    <row r="44" spans="10:10">
      <c r="J44" s="435"/>
    </row>
    <row r="45" spans="10:10">
      <c r="J45" s="435"/>
    </row>
    <row r="46" spans="10:10" ht="9.75" customHeight="1">
      <c r="J46" s="435"/>
    </row>
    <row r="47" spans="10:10">
      <c r="J47" s="435"/>
    </row>
    <row r="48" spans="10:10">
      <c r="J48" s="435"/>
    </row>
    <row r="49" spans="3:10">
      <c r="J49" s="435"/>
    </row>
    <row r="50" spans="3:10">
      <c r="J50" s="435"/>
    </row>
    <row r="51" spans="3:10">
      <c r="J51" s="435"/>
    </row>
    <row r="54" spans="3:10">
      <c r="C54" s="444"/>
      <c r="D54" s="444"/>
      <c r="E54" s="444"/>
      <c r="F54" s="444"/>
      <c r="G54" s="444"/>
      <c r="H54" s="444"/>
      <c r="I54" s="444"/>
      <c r="J54" s="435"/>
    </row>
    <row r="55" spans="3:10">
      <c r="C55" s="444"/>
      <c r="D55" s="444"/>
      <c r="E55" s="444"/>
      <c r="F55" s="444"/>
      <c r="G55" s="444"/>
      <c r="H55" s="444"/>
      <c r="I55" s="444"/>
      <c r="J55" s="435"/>
    </row>
    <row r="56" spans="3:10">
      <c r="C56" s="444"/>
      <c r="D56" s="444"/>
      <c r="E56" s="444"/>
      <c r="F56" s="444"/>
      <c r="G56" s="444"/>
      <c r="H56" s="444"/>
      <c r="I56" s="444"/>
      <c r="J56" s="435"/>
    </row>
    <row r="57" spans="3:10">
      <c r="C57" s="444"/>
      <c r="D57" s="444"/>
      <c r="E57" s="444"/>
      <c r="F57" s="444"/>
      <c r="G57" s="444"/>
      <c r="H57" s="444"/>
      <c r="I57" s="444"/>
      <c r="J57" s="435"/>
    </row>
    <row r="58" spans="3:10">
      <c r="C58" s="444"/>
      <c r="D58" s="444"/>
      <c r="E58" s="444"/>
      <c r="F58" s="444"/>
      <c r="G58" s="444"/>
      <c r="H58" s="444"/>
      <c r="I58" s="444"/>
      <c r="J58" s="435"/>
    </row>
    <row r="59" spans="3:10">
      <c r="C59" s="444"/>
      <c r="D59" s="444"/>
      <c r="E59" s="444"/>
      <c r="F59" s="444"/>
      <c r="G59" s="444"/>
      <c r="H59" s="444"/>
      <c r="I59" s="444"/>
      <c r="J59" s="435"/>
    </row>
    <row r="60" spans="3:10">
      <c r="C60" s="444"/>
      <c r="D60" s="444"/>
      <c r="E60" s="444"/>
      <c r="F60" s="444"/>
      <c r="G60" s="444"/>
      <c r="H60" s="444"/>
      <c r="I60" s="444"/>
      <c r="J60" s="435"/>
    </row>
    <row r="61" spans="3:10">
      <c r="C61" s="444"/>
      <c r="D61" s="444"/>
      <c r="E61" s="444"/>
      <c r="F61" s="444"/>
      <c r="G61" s="444"/>
      <c r="H61" s="444"/>
      <c r="I61" s="444"/>
      <c r="J61" s="435"/>
    </row>
    <row r="62" spans="3:10">
      <c r="C62" s="444"/>
      <c r="D62" s="444"/>
      <c r="E62" s="444"/>
      <c r="F62" s="444"/>
      <c r="G62" s="444"/>
      <c r="H62" s="444"/>
      <c r="I62" s="444"/>
      <c r="J62" s="435"/>
    </row>
    <row r="63" spans="3:10">
      <c r="C63" s="444"/>
      <c r="D63" s="444"/>
      <c r="E63" s="444"/>
      <c r="F63" s="444"/>
      <c r="G63" s="444"/>
      <c r="H63" s="444"/>
      <c r="I63" s="444"/>
      <c r="J63" s="435"/>
    </row>
    <row r="64" spans="3:10">
      <c r="C64" s="444"/>
      <c r="D64" s="444"/>
      <c r="E64" s="444"/>
      <c r="F64" s="444"/>
      <c r="G64" s="444"/>
      <c r="H64" s="444"/>
      <c r="I64" s="444"/>
      <c r="J64" s="435"/>
    </row>
    <row r="65" spans="3:10">
      <c r="C65" s="444"/>
      <c r="D65" s="444"/>
      <c r="E65" s="444"/>
      <c r="F65" s="444"/>
      <c r="G65" s="444"/>
      <c r="H65" s="444"/>
      <c r="I65" s="444"/>
      <c r="J65" s="435"/>
    </row>
    <row r="66" spans="3:10">
      <c r="C66" s="444"/>
      <c r="D66" s="444"/>
      <c r="E66" s="444"/>
      <c r="F66" s="444"/>
      <c r="G66" s="444"/>
      <c r="H66" s="444"/>
      <c r="I66" s="444"/>
      <c r="J66" s="435"/>
    </row>
    <row r="67" spans="3:10">
      <c r="C67" s="444"/>
      <c r="D67" s="444"/>
      <c r="E67" s="444"/>
      <c r="F67" s="444"/>
      <c r="G67" s="444"/>
      <c r="H67" s="444"/>
      <c r="I67" s="444"/>
      <c r="J67" s="435"/>
    </row>
    <row r="68" spans="3:10">
      <c r="C68" s="444"/>
      <c r="D68" s="444"/>
      <c r="E68" s="444"/>
      <c r="F68" s="444"/>
      <c r="G68" s="444"/>
      <c r="H68" s="444"/>
      <c r="I68" s="444"/>
      <c r="J68" s="435"/>
    </row>
  </sheetData>
  <mergeCells count="21">
    <mergeCell ref="A27:B27"/>
    <mergeCell ref="A18:B18"/>
    <mergeCell ref="A19:B19"/>
    <mergeCell ref="A20:B20"/>
    <mergeCell ref="A21:B21"/>
    <mergeCell ref="A22:B22"/>
    <mergeCell ref="A23:B23"/>
    <mergeCell ref="C4:H4"/>
    <mergeCell ref="C6:H6"/>
    <mergeCell ref="C7:H7"/>
    <mergeCell ref="A24:B24"/>
    <mergeCell ref="A25:B25"/>
    <mergeCell ref="A17:B17"/>
    <mergeCell ref="A14:B14"/>
    <mergeCell ref="A15:B15"/>
    <mergeCell ref="A16:B16"/>
    <mergeCell ref="A1:A2"/>
    <mergeCell ref="A6:B6"/>
    <mergeCell ref="A7:B7"/>
    <mergeCell ref="A12:B12"/>
    <mergeCell ref="A13:B13"/>
  </mergeCells>
  <pageMargins left="0.59055118110236227" right="0.59055118110236227" top="0.51181102362204722" bottom="0.51181102362204722" header="0.51181102362204722" footer="0.51181102362204722"/>
  <pageSetup paperSize="9" scale="92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3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Y18" sqref="Y18"/>
    </sheetView>
  </sheetViews>
  <sheetFormatPr defaultColWidth="8.85546875" defaultRowHeight="15.75"/>
  <cols>
    <col min="1" max="1" width="4.42578125" style="431" customWidth="1"/>
    <col min="2" max="2" width="9.140625" style="805" customWidth="1"/>
    <col min="3" max="3" width="9.7109375" style="805" customWidth="1"/>
    <col min="4" max="4" width="7.7109375" style="830" customWidth="1"/>
    <col min="5" max="5" width="0.42578125" style="830" customWidth="1"/>
    <col min="6" max="6" width="9.7109375" style="805" customWidth="1"/>
    <col min="7" max="7" width="6.42578125" style="830" customWidth="1"/>
    <col min="8" max="8" width="0.42578125" style="830" customWidth="1"/>
    <col min="9" max="9" width="9.7109375" style="805" customWidth="1"/>
    <col min="10" max="10" width="6.42578125" style="830" customWidth="1"/>
    <col min="11" max="11" width="0.42578125" style="830" customWidth="1"/>
    <col min="12" max="12" width="9.7109375" style="805" customWidth="1"/>
    <col min="13" max="13" width="6.42578125" style="830" customWidth="1"/>
    <col min="14" max="14" width="0.42578125" style="830" customWidth="1"/>
    <col min="15" max="15" width="10.7109375" style="805" customWidth="1"/>
    <col min="16" max="16" width="8" style="830" customWidth="1"/>
    <col min="17" max="16384" width="8.85546875" style="431"/>
  </cols>
  <sheetData>
    <row r="1" spans="1:16" s="462" customFormat="1" ht="30" customHeight="1">
      <c r="A1" s="1040">
        <v>7</v>
      </c>
      <c r="B1" s="1041" t="s">
        <v>571</v>
      </c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</row>
    <row r="2" spans="1:16" s="462" customFormat="1" ht="30" customHeight="1">
      <c r="A2" s="1040"/>
      <c r="B2" s="1043" t="s">
        <v>582</v>
      </c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4"/>
      <c r="P2" s="1044"/>
    </row>
    <row r="3" spans="1:16" s="809" customFormat="1" ht="5.0999999999999996" customHeight="1" thickBot="1">
      <c r="A3" s="807"/>
      <c r="B3" s="807"/>
      <c r="C3" s="807"/>
      <c r="D3" s="808"/>
      <c r="E3" s="808"/>
      <c r="F3" s="807"/>
      <c r="G3" s="808"/>
      <c r="H3" s="808"/>
      <c r="I3" s="807"/>
      <c r="J3" s="808"/>
      <c r="K3" s="808"/>
      <c r="L3" s="807"/>
      <c r="M3" s="808"/>
      <c r="N3" s="808"/>
      <c r="O3" s="807"/>
      <c r="P3" s="808"/>
    </row>
    <row r="4" spans="1:16" s="809" customFormat="1" ht="5.0999999999999996" customHeight="1">
      <c r="A4" s="653"/>
      <c r="B4" s="653"/>
      <c r="C4" s="653"/>
      <c r="D4" s="810"/>
      <c r="E4" s="810"/>
      <c r="F4" s="653"/>
      <c r="G4" s="810"/>
      <c r="H4" s="810"/>
      <c r="I4" s="653"/>
      <c r="J4" s="810"/>
      <c r="K4" s="810"/>
      <c r="L4" s="653"/>
      <c r="M4" s="810"/>
      <c r="N4" s="810"/>
      <c r="O4" s="653"/>
      <c r="P4" s="810"/>
    </row>
    <row r="5" spans="1:16" ht="45.75" customHeight="1">
      <c r="A5" s="811" t="s">
        <v>451</v>
      </c>
      <c r="B5" s="812"/>
      <c r="C5" s="811" t="s">
        <v>398</v>
      </c>
      <c r="D5" s="813"/>
      <c r="E5" s="813"/>
      <c r="F5" s="811" t="s">
        <v>399</v>
      </c>
      <c r="G5" s="813"/>
      <c r="H5" s="813"/>
      <c r="I5" s="811" t="s">
        <v>400</v>
      </c>
      <c r="J5" s="813"/>
      <c r="K5" s="813"/>
      <c r="L5" s="811" t="s">
        <v>434</v>
      </c>
      <c r="M5" s="813"/>
      <c r="N5" s="813"/>
      <c r="O5" s="1046" t="s">
        <v>107</v>
      </c>
      <c r="P5" s="1046"/>
    </row>
    <row r="6" spans="1:16" ht="30.75" customHeight="1">
      <c r="A6" s="814" t="s">
        <v>452</v>
      </c>
      <c r="B6" s="815"/>
      <c r="C6" s="814" t="s">
        <v>325</v>
      </c>
      <c r="D6" s="813"/>
      <c r="E6" s="813"/>
      <c r="F6" s="814" t="s">
        <v>326</v>
      </c>
      <c r="G6" s="813"/>
      <c r="H6" s="813"/>
      <c r="I6" s="814" t="s">
        <v>324</v>
      </c>
      <c r="J6" s="813"/>
      <c r="K6" s="813"/>
      <c r="L6" s="814" t="s">
        <v>433</v>
      </c>
      <c r="M6" s="813"/>
      <c r="N6" s="813"/>
      <c r="O6" s="1047" t="s">
        <v>133</v>
      </c>
      <c r="P6" s="1047"/>
    </row>
    <row r="7" spans="1:16" s="820" customFormat="1" ht="30" customHeight="1" thickBot="1">
      <c r="A7" s="816"/>
      <c r="B7" s="816"/>
      <c r="C7" s="817" t="s">
        <v>529</v>
      </c>
      <c r="D7" s="818" t="s">
        <v>146</v>
      </c>
      <c r="E7" s="819"/>
      <c r="F7" s="817" t="s">
        <v>529</v>
      </c>
      <c r="G7" s="818" t="s">
        <v>146</v>
      </c>
      <c r="H7" s="819"/>
      <c r="I7" s="817" t="s">
        <v>529</v>
      </c>
      <c r="J7" s="818" t="s">
        <v>146</v>
      </c>
      <c r="K7" s="819"/>
      <c r="L7" s="817" t="s">
        <v>529</v>
      </c>
      <c r="M7" s="818" t="s">
        <v>146</v>
      </c>
      <c r="N7" s="819"/>
      <c r="O7" s="817" t="s">
        <v>529</v>
      </c>
      <c r="P7" s="818" t="s">
        <v>146</v>
      </c>
    </row>
    <row r="8" spans="1:16" ht="5.0999999999999996" customHeight="1">
      <c r="A8" s="821"/>
      <c r="B8" s="821"/>
      <c r="C8" s="822"/>
      <c r="D8" s="823"/>
      <c r="E8" s="823"/>
      <c r="F8" s="822"/>
      <c r="G8" s="823"/>
      <c r="H8" s="823"/>
      <c r="I8" s="822"/>
      <c r="J8" s="823"/>
      <c r="K8" s="823"/>
      <c r="L8" s="822"/>
      <c r="M8" s="823"/>
      <c r="N8" s="823"/>
      <c r="O8" s="822"/>
      <c r="P8" s="823"/>
    </row>
    <row r="9" spans="1:16" ht="18.75" customHeight="1">
      <c r="A9" s="535">
        <v>2021</v>
      </c>
      <c r="B9" s="536"/>
      <c r="C9" s="477">
        <v>26844.940832538487</v>
      </c>
      <c r="D9" s="478">
        <v>22.960492590465694</v>
      </c>
      <c r="E9" s="478"/>
      <c r="F9" s="477">
        <v>31390.856000719097</v>
      </c>
      <c r="G9" s="478">
        <v>31.385134972812001</v>
      </c>
      <c r="H9" s="478"/>
      <c r="I9" s="477">
        <v>43829.576209647712</v>
      </c>
      <c r="J9" s="478">
        <v>36.637088919643325</v>
      </c>
      <c r="K9" s="478"/>
      <c r="L9" s="477">
        <v>9916.9866380429958</v>
      </c>
      <c r="M9" s="478">
        <v>9.0172835170789742</v>
      </c>
      <c r="N9" s="472"/>
      <c r="O9" s="471">
        <v>111982.3596809483</v>
      </c>
      <c r="P9" s="472">
        <v>100</v>
      </c>
    </row>
    <row r="10" spans="1:16" ht="18.75" customHeight="1">
      <c r="A10" s="535">
        <v>2020</v>
      </c>
      <c r="B10" s="536"/>
      <c r="C10" s="477">
        <v>29608.802172915199</v>
      </c>
      <c r="D10" s="478">
        <v>25.10964068034896</v>
      </c>
      <c r="E10" s="478"/>
      <c r="F10" s="477">
        <v>31126.560551634</v>
      </c>
      <c r="G10" s="478">
        <v>26.3967703422196</v>
      </c>
      <c r="H10" s="478"/>
      <c r="I10" s="477">
        <v>49878.048248215156</v>
      </c>
      <c r="J10" s="478">
        <v>42.298903617771138</v>
      </c>
      <c r="K10" s="478"/>
      <c r="L10" s="477">
        <v>7304.6530483082388</v>
      </c>
      <c r="M10" s="478">
        <v>6.1946853596602969</v>
      </c>
      <c r="N10" s="472"/>
      <c r="O10" s="471">
        <v>117918.06402107258</v>
      </c>
      <c r="P10" s="472">
        <v>100</v>
      </c>
    </row>
    <row r="11" spans="1:16" ht="18.75" customHeight="1">
      <c r="A11" s="535">
        <v>2019</v>
      </c>
      <c r="B11" s="536"/>
      <c r="C11" s="477">
        <v>35751.888116740003</v>
      </c>
      <c r="D11" s="478">
        <v>24.42540751947076</v>
      </c>
      <c r="E11" s="478"/>
      <c r="F11" s="477">
        <v>37557.524479095002</v>
      </c>
      <c r="G11" s="478">
        <v>25.659004017604953</v>
      </c>
      <c r="H11" s="478"/>
      <c r="I11" s="477">
        <v>65599.291180251297</v>
      </c>
      <c r="J11" s="478">
        <v>44.816917496332927</v>
      </c>
      <c r="K11" s="478"/>
      <c r="L11" s="477">
        <v>7463.0121850100004</v>
      </c>
      <c r="M11" s="478">
        <v>5.0986709665913681</v>
      </c>
      <c r="N11" s="472"/>
      <c r="O11" s="471">
        <v>146371.71596109628</v>
      </c>
      <c r="P11" s="472">
        <v>100.00000000000001</v>
      </c>
    </row>
    <row r="12" spans="1:16" ht="18.75" customHeight="1">
      <c r="A12" s="535">
        <v>2018</v>
      </c>
      <c r="B12" s="536"/>
      <c r="C12" s="477">
        <v>36591.978397915998</v>
      </c>
      <c r="D12" s="478">
        <v>25.140977139719901</v>
      </c>
      <c r="E12" s="478"/>
      <c r="F12" s="477">
        <v>41200.874301214004</v>
      </c>
      <c r="G12" s="478">
        <v>28.307576804928502</v>
      </c>
      <c r="H12" s="478"/>
      <c r="I12" s="477">
        <v>60592.803628817099</v>
      </c>
      <c r="J12" s="478">
        <v>41.631044768827898</v>
      </c>
      <c r="K12" s="478"/>
      <c r="L12" s="477">
        <v>7161.5043673500004</v>
      </c>
      <c r="M12" s="478">
        <v>4.92040128652362</v>
      </c>
      <c r="N12" s="472"/>
      <c r="O12" s="471">
        <v>145547.160695297</v>
      </c>
      <c r="P12" s="472">
        <v>100</v>
      </c>
    </row>
    <row r="13" spans="1:16" ht="18.75" customHeight="1">
      <c r="A13" s="535">
        <v>2017</v>
      </c>
      <c r="B13" s="536"/>
      <c r="C13" s="477">
        <v>39317.047671849999</v>
      </c>
      <c r="D13" s="478">
        <v>28.397703247899216</v>
      </c>
      <c r="E13" s="478"/>
      <c r="F13" s="477">
        <v>41551.659843959991</v>
      </c>
      <c r="G13" s="478">
        <v>30.011706767882661</v>
      </c>
      <c r="H13" s="478"/>
      <c r="I13" s="477">
        <v>51086.841987190004</v>
      </c>
      <c r="J13" s="478">
        <v>36.898726240404841</v>
      </c>
      <c r="K13" s="478"/>
      <c r="L13" s="477">
        <v>6495.9559889400007</v>
      </c>
      <c r="M13" s="478">
        <v>4.6918637438132915</v>
      </c>
      <c r="N13" s="472"/>
      <c r="O13" s="471">
        <v>138451.50549194001</v>
      </c>
      <c r="P13" s="472">
        <v>100</v>
      </c>
    </row>
    <row r="14" spans="1:16" ht="18.75" customHeight="1">
      <c r="A14" s="535">
        <v>2016</v>
      </c>
      <c r="B14" s="536"/>
      <c r="C14" s="477">
        <v>37807.368333648439</v>
      </c>
      <c r="D14" s="478">
        <v>29.807602601174754</v>
      </c>
      <c r="E14" s="478"/>
      <c r="F14" s="477">
        <v>39761.800260304684</v>
      </c>
      <c r="G14" s="478">
        <v>31.348490865777102</v>
      </c>
      <c r="H14" s="478"/>
      <c r="I14" s="477">
        <v>43318.452390810548</v>
      </c>
      <c r="J14" s="478">
        <v>34.152581125674601</v>
      </c>
      <c r="K14" s="478"/>
      <c r="L14" s="477">
        <v>5950.3835321054694</v>
      </c>
      <c r="M14" s="478">
        <v>4.6913254073735313</v>
      </c>
      <c r="N14" s="472"/>
      <c r="O14" s="471">
        <v>126838.00451686914</v>
      </c>
      <c r="P14" s="472">
        <v>99.999999999999986</v>
      </c>
    </row>
    <row r="15" spans="1:16" ht="18.75" customHeight="1">
      <c r="A15" s="535">
        <v>2015</v>
      </c>
      <c r="B15" s="536"/>
      <c r="C15" s="477">
        <v>33846.237779984382</v>
      </c>
      <c r="D15" s="478">
        <v>29.44610029986659</v>
      </c>
      <c r="E15" s="478"/>
      <c r="F15" s="477">
        <v>39079.733257101558</v>
      </c>
      <c r="G15" s="478">
        <v>33.999221794191847</v>
      </c>
      <c r="H15" s="478"/>
      <c r="I15" s="477">
        <v>36587.404214158203</v>
      </c>
      <c r="J15" s="478">
        <v>31.830904846948133</v>
      </c>
      <c r="K15" s="478"/>
      <c r="L15" s="477">
        <v>5429.6475439941405</v>
      </c>
      <c r="M15" s="478">
        <v>4.7237730589934284</v>
      </c>
      <c r="N15" s="472"/>
      <c r="O15" s="471">
        <v>114943.02279523828</v>
      </c>
      <c r="P15" s="472">
        <v>100.00000000000001</v>
      </c>
    </row>
    <row r="16" spans="1:16" ht="18.75" customHeight="1">
      <c r="A16" s="535">
        <v>2014</v>
      </c>
      <c r="B16" s="536"/>
      <c r="C16" s="477">
        <v>30516.387711131101</v>
      </c>
      <c r="D16" s="478">
        <v>29.758767026768052</v>
      </c>
      <c r="E16" s="478"/>
      <c r="F16" s="477">
        <v>34314.486569251399</v>
      </c>
      <c r="G16" s="478">
        <v>33.46257168849111</v>
      </c>
      <c r="H16" s="478"/>
      <c r="I16" s="477">
        <v>32689.065313195999</v>
      </c>
      <c r="J16" s="478">
        <v>31.877504250720101</v>
      </c>
      <c r="K16" s="478"/>
      <c r="L16" s="477">
        <v>5025.9343120224003</v>
      </c>
      <c r="M16" s="478">
        <v>4.901157034020744</v>
      </c>
      <c r="N16" s="472"/>
      <c r="O16" s="471">
        <v>102545.87390560089</v>
      </c>
      <c r="P16" s="472">
        <v>100</v>
      </c>
    </row>
    <row r="17" spans="1:16" ht="18.75" customHeight="1">
      <c r="A17" s="535">
        <v>2013</v>
      </c>
      <c r="B17" s="536"/>
      <c r="C17" s="477">
        <v>24963</v>
      </c>
      <c r="D17" s="478">
        <v>27.469601100412653</v>
      </c>
      <c r="E17" s="478"/>
      <c r="F17" s="477">
        <v>29303</v>
      </c>
      <c r="G17" s="478">
        <v>32.245392022008254</v>
      </c>
      <c r="H17" s="478"/>
      <c r="I17" s="477">
        <v>32301</v>
      </c>
      <c r="J17" s="478">
        <v>35.544429160935351</v>
      </c>
      <c r="K17" s="478"/>
      <c r="L17" s="477">
        <v>4307</v>
      </c>
      <c r="M17" s="478">
        <v>4.7394773039889957</v>
      </c>
      <c r="N17" s="472"/>
      <c r="O17" s="471">
        <v>90875</v>
      </c>
      <c r="P17" s="472">
        <v>100</v>
      </c>
    </row>
    <row r="18" spans="1:16" ht="18.75" customHeight="1">
      <c r="A18" s="535">
        <v>2012</v>
      </c>
      <c r="B18" s="536"/>
      <c r="C18" s="477">
        <v>20868</v>
      </c>
      <c r="D18" s="478">
        <v>25.9</v>
      </c>
      <c r="E18" s="478"/>
      <c r="F18" s="477">
        <v>27482</v>
      </c>
      <c r="G18" s="478">
        <v>34.1</v>
      </c>
      <c r="H18" s="478"/>
      <c r="I18" s="477">
        <v>28204</v>
      </c>
      <c r="J18" s="478">
        <v>35</v>
      </c>
      <c r="K18" s="478"/>
      <c r="L18" s="477">
        <v>4113</v>
      </c>
      <c r="M18" s="478">
        <v>5.0999999999999996</v>
      </c>
      <c r="N18" s="472"/>
      <c r="O18" s="471">
        <v>80667</v>
      </c>
      <c r="P18" s="472">
        <v>100</v>
      </c>
    </row>
    <row r="19" spans="1:16" ht="18.75" customHeight="1">
      <c r="A19" s="535">
        <v>2011</v>
      </c>
      <c r="B19" s="536"/>
      <c r="C19" s="477">
        <v>16056</v>
      </c>
      <c r="D19" s="478">
        <v>25</v>
      </c>
      <c r="E19" s="478"/>
      <c r="F19" s="477">
        <v>25217</v>
      </c>
      <c r="G19" s="478">
        <v>39.200000000000003</v>
      </c>
      <c r="H19" s="478"/>
      <c r="I19" s="477">
        <v>18305</v>
      </c>
      <c r="J19" s="478">
        <v>28.5</v>
      </c>
      <c r="K19" s="478"/>
      <c r="L19" s="477">
        <v>4681</v>
      </c>
      <c r="M19" s="478">
        <v>7.3</v>
      </c>
      <c r="N19" s="472"/>
      <c r="O19" s="471">
        <v>64258</v>
      </c>
      <c r="P19" s="472">
        <v>100</v>
      </c>
    </row>
    <row r="20" spans="1:16" ht="18.75" customHeight="1">
      <c r="A20" s="535">
        <v>2010</v>
      </c>
      <c r="B20" s="536"/>
      <c r="C20" s="477">
        <v>12308</v>
      </c>
      <c r="D20" s="478">
        <v>20.2</v>
      </c>
      <c r="E20" s="478"/>
      <c r="F20" s="477">
        <v>27091</v>
      </c>
      <c r="G20" s="478">
        <v>44.6</v>
      </c>
      <c r="H20" s="478"/>
      <c r="I20" s="477">
        <v>15743</v>
      </c>
      <c r="J20" s="478">
        <v>25.9</v>
      </c>
      <c r="K20" s="478"/>
      <c r="L20" s="477">
        <v>5649</v>
      </c>
      <c r="M20" s="478">
        <v>9.3000000000000007</v>
      </c>
      <c r="N20" s="472"/>
      <c r="O20" s="471">
        <v>60792</v>
      </c>
      <c r="P20" s="472">
        <v>100</v>
      </c>
    </row>
    <row r="21" spans="1:16" ht="18.75" hidden="1" customHeight="1">
      <c r="A21" s="535">
        <v>2009</v>
      </c>
      <c r="B21" s="536"/>
      <c r="C21" s="477">
        <v>13098</v>
      </c>
      <c r="D21" s="478">
        <v>21.8</v>
      </c>
      <c r="E21" s="478"/>
      <c r="F21" s="477">
        <v>24320</v>
      </c>
      <c r="G21" s="478">
        <v>40.5</v>
      </c>
      <c r="H21" s="478"/>
      <c r="I21" s="477">
        <v>17206</v>
      </c>
      <c r="J21" s="478">
        <v>28.7</v>
      </c>
      <c r="K21" s="478"/>
      <c r="L21" s="477">
        <v>5391</v>
      </c>
      <c r="M21" s="478">
        <v>9</v>
      </c>
      <c r="N21" s="472"/>
      <c r="O21" s="471">
        <v>60015</v>
      </c>
      <c r="P21" s="472">
        <v>100</v>
      </c>
    </row>
    <row r="22" spans="1:16" ht="18.75" hidden="1" customHeight="1">
      <c r="A22" s="535">
        <v>2008</v>
      </c>
      <c r="B22" s="536"/>
      <c r="C22" s="477">
        <v>15460</v>
      </c>
      <c r="D22" s="478">
        <v>26.5</v>
      </c>
      <c r="E22" s="478"/>
      <c r="F22" s="477">
        <v>20301</v>
      </c>
      <c r="G22" s="478">
        <v>34.799999999999997</v>
      </c>
      <c r="H22" s="478"/>
      <c r="I22" s="477">
        <v>18173</v>
      </c>
      <c r="J22" s="478">
        <v>31.2</v>
      </c>
      <c r="K22" s="478"/>
      <c r="L22" s="477">
        <v>4387</v>
      </c>
      <c r="M22" s="478">
        <v>7.5</v>
      </c>
      <c r="N22" s="472"/>
      <c r="O22" s="471">
        <v>58320</v>
      </c>
      <c r="P22" s="472">
        <v>100</v>
      </c>
    </row>
    <row r="23" spans="1:16" ht="5.0999999999999996" customHeight="1">
      <c r="A23" s="846"/>
      <c r="B23" s="846"/>
      <c r="C23" s="825"/>
      <c r="D23" s="478"/>
      <c r="E23" s="478"/>
      <c r="F23" s="825"/>
      <c r="G23" s="478"/>
      <c r="H23" s="478"/>
      <c r="I23" s="825"/>
      <c r="J23" s="478"/>
      <c r="K23" s="478"/>
      <c r="L23" s="825"/>
      <c r="M23" s="478"/>
      <c r="N23" s="478"/>
      <c r="O23" s="825"/>
      <c r="P23" s="478"/>
    </row>
    <row r="24" spans="1:16" ht="18.75" customHeight="1">
      <c r="A24" s="1039" t="s">
        <v>568</v>
      </c>
      <c r="B24" s="1039"/>
      <c r="C24" s="477">
        <v>6873.46949496042</v>
      </c>
      <c r="D24" s="478">
        <v>22.960492590465694</v>
      </c>
      <c r="E24" s="478"/>
      <c r="F24" s="477">
        <v>9395.4764681493871</v>
      </c>
      <c r="G24" s="478">
        <v>31.385134972812011</v>
      </c>
      <c r="H24" s="478"/>
      <c r="I24" s="477">
        <v>10967.70516055436</v>
      </c>
      <c r="J24" s="478">
        <v>36.637088919643318</v>
      </c>
      <c r="K24" s="478"/>
      <c r="L24" s="477">
        <v>2699.4204474423527</v>
      </c>
      <c r="M24" s="478">
        <v>9.0172835170789742</v>
      </c>
      <c r="N24" s="478"/>
      <c r="O24" s="471">
        <v>29936.07157110652</v>
      </c>
      <c r="P24" s="472">
        <v>100</v>
      </c>
    </row>
    <row r="25" spans="1:16" ht="18.75" customHeight="1">
      <c r="A25" s="1039" t="s">
        <v>562</v>
      </c>
      <c r="B25" s="1039"/>
      <c r="C25" s="477">
        <v>7135.0975856985688</v>
      </c>
      <c r="D25" s="478">
        <v>24.218792702823919</v>
      </c>
      <c r="E25" s="478"/>
      <c r="F25" s="477">
        <v>8962.5242822157761</v>
      </c>
      <c r="G25" s="478">
        <v>30.421660681990236</v>
      </c>
      <c r="H25" s="478"/>
      <c r="I25" s="477">
        <v>10347.502578831338</v>
      </c>
      <c r="J25" s="478">
        <v>35.122717936045781</v>
      </c>
      <c r="K25" s="478"/>
      <c r="L25" s="477">
        <v>3015.8717030195107</v>
      </c>
      <c r="M25" s="478">
        <v>10.236828679140055</v>
      </c>
      <c r="N25" s="478"/>
      <c r="O25" s="471">
        <v>29460.996149765197</v>
      </c>
      <c r="P25" s="472">
        <v>99.999999999999986</v>
      </c>
    </row>
    <row r="26" spans="1:16" ht="5.0999999999999996" customHeight="1">
      <c r="A26" s="970"/>
      <c r="B26" s="970"/>
      <c r="C26" s="477"/>
      <c r="D26" s="478"/>
      <c r="E26" s="478"/>
      <c r="F26" s="477"/>
      <c r="G26" s="478"/>
      <c r="H26" s="478"/>
      <c r="I26" s="477"/>
      <c r="J26" s="478"/>
      <c r="K26" s="478"/>
      <c r="L26" s="477"/>
      <c r="M26" s="478"/>
      <c r="N26" s="478"/>
      <c r="O26" s="471"/>
      <c r="P26" s="472"/>
    </row>
    <row r="27" spans="1:16" ht="18.75" customHeight="1">
      <c r="A27" s="1039" t="s">
        <v>561</v>
      </c>
      <c r="B27" s="1039"/>
      <c r="C27" s="477">
        <v>6608.5617091108579</v>
      </c>
      <c r="D27" s="478">
        <v>23.921653943405616</v>
      </c>
      <c r="E27" s="478"/>
      <c r="F27" s="477">
        <v>8095.8978400824226</v>
      </c>
      <c r="G27" s="478">
        <v>29.30550927966949</v>
      </c>
      <c r="H27" s="478"/>
      <c r="I27" s="477">
        <v>10027.749482885843</v>
      </c>
      <c r="J27" s="478">
        <v>36.298420672996059</v>
      </c>
      <c r="K27" s="478"/>
      <c r="L27" s="477">
        <v>2893.6471263016488</v>
      </c>
      <c r="M27" s="478">
        <v>10.474416103928824</v>
      </c>
      <c r="N27" s="478"/>
      <c r="O27" s="471">
        <v>27625.856158380775</v>
      </c>
      <c r="P27" s="472">
        <v>100</v>
      </c>
    </row>
    <row r="28" spans="1:16" ht="18.75" customHeight="1">
      <c r="A28" s="1039" t="s">
        <v>560</v>
      </c>
      <c r="B28" s="1039"/>
      <c r="C28" s="477">
        <v>5772.1840477139021</v>
      </c>
      <c r="D28" s="478">
        <v>23.297674313135076</v>
      </c>
      <c r="E28" s="478"/>
      <c r="F28" s="477">
        <v>6733.6982800759497</v>
      </c>
      <c r="G28" s="478">
        <v>27.17853556909019</v>
      </c>
      <c r="H28" s="478"/>
      <c r="I28" s="477">
        <v>10088.908170240786</v>
      </c>
      <c r="J28" s="478">
        <v>40.720825043423403</v>
      </c>
      <c r="K28" s="478"/>
      <c r="L28" s="477">
        <v>2181.0045883466446</v>
      </c>
      <c r="M28" s="478">
        <v>8.8029650743513272</v>
      </c>
      <c r="N28" s="478"/>
      <c r="O28" s="471">
        <v>24775.795086377282</v>
      </c>
      <c r="P28" s="472">
        <v>100</v>
      </c>
    </row>
    <row r="29" spans="1:16" ht="18.75" customHeight="1">
      <c r="A29" s="1039" t="s">
        <v>559</v>
      </c>
      <c r="B29" s="1039"/>
      <c r="C29" s="477">
        <v>6369.2625519759786</v>
      </c>
      <c r="D29" s="478">
        <v>22.576701689559403</v>
      </c>
      <c r="E29" s="478"/>
      <c r="F29" s="477">
        <v>7957.5727479496345</v>
      </c>
      <c r="G29" s="478">
        <v>28.206679287807123</v>
      </c>
      <c r="H29" s="478"/>
      <c r="I29" s="477">
        <v>11471.752291652718</v>
      </c>
      <c r="J29" s="478">
        <v>40.663157976556228</v>
      </c>
      <c r="K29" s="478"/>
      <c r="L29" s="477">
        <v>2413.0734364869172</v>
      </c>
      <c r="M29" s="478">
        <v>8.5534610460772491</v>
      </c>
      <c r="N29" s="478"/>
      <c r="O29" s="471">
        <v>28211.661028065249</v>
      </c>
      <c r="P29" s="472">
        <v>100</v>
      </c>
    </row>
    <row r="30" spans="1:16" ht="18.75" customHeight="1">
      <c r="A30" s="1039" t="s">
        <v>558</v>
      </c>
      <c r="B30" s="1039"/>
      <c r="C30" s="477">
        <v>8094.932523737747</v>
      </c>
      <c r="D30" s="478">
        <v>25.805477668541048</v>
      </c>
      <c r="E30" s="478"/>
      <c r="F30" s="477">
        <v>8603.6871326110922</v>
      </c>
      <c r="G30" s="478">
        <v>27.427314003748254</v>
      </c>
      <c r="H30" s="478"/>
      <c r="I30" s="477">
        <v>12241.16626486836</v>
      </c>
      <c r="J30" s="478">
        <v>39.023072985307614</v>
      </c>
      <c r="K30" s="478"/>
      <c r="L30" s="477">
        <v>2429.2614869077861</v>
      </c>
      <c r="M30" s="478">
        <v>7.7441353424030854</v>
      </c>
      <c r="N30" s="478"/>
      <c r="O30" s="471">
        <v>31369.047408124985</v>
      </c>
      <c r="P30" s="472">
        <v>100</v>
      </c>
    </row>
    <row r="31" spans="1:16" ht="5.0999999999999996" customHeight="1">
      <c r="A31" s="873"/>
      <c r="B31" s="873"/>
      <c r="C31" s="477"/>
      <c r="D31" s="478"/>
      <c r="E31" s="478"/>
      <c r="F31" s="477"/>
      <c r="G31" s="478"/>
      <c r="H31" s="478"/>
      <c r="I31" s="477"/>
      <c r="J31" s="478"/>
      <c r="K31" s="478"/>
      <c r="L31" s="477"/>
      <c r="M31" s="478"/>
      <c r="N31" s="478"/>
      <c r="O31" s="471"/>
      <c r="P31" s="472"/>
    </row>
    <row r="32" spans="1:16" ht="18.75" customHeight="1">
      <c r="A32" s="1039" t="s">
        <v>552</v>
      </c>
      <c r="B32" s="1039"/>
      <c r="C32" s="477">
        <v>8074.9514542895568</v>
      </c>
      <c r="D32" s="478">
        <v>25.448270354111813</v>
      </c>
      <c r="E32" s="478"/>
      <c r="F32" s="477">
        <v>8713.4021880924483</v>
      </c>
      <c r="G32" s="478">
        <v>27.460352652509545</v>
      </c>
      <c r="H32" s="478"/>
      <c r="I32" s="477">
        <v>12580.759504820771</v>
      </c>
      <c r="J32" s="478">
        <v>39.64835837727135</v>
      </c>
      <c r="K32" s="478"/>
      <c r="L32" s="477">
        <v>2361.7327685584251</v>
      </c>
      <c r="M32" s="478">
        <v>7.4430186161072873</v>
      </c>
      <c r="N32" s="478"/>
      <c r="O32" s="471">
        <v>31730.845915761201</v>
      </c>
      <c r="P32" s="472">
        <v>99.999999999999986</v>
      </c>
    </row>
    <row r="33" spans="1:16" ht="18.75" customHeight="1">
      <c r="A33" s="1039" t="s">
        <v>550</v>
      </c>
      <c r="B33" s="1039"/>
      <c r="C33" s="477">
        <v>7688.6116439736998</v>
      </c>
      <c r="D33" s="478">
        <v>24.511782434835663</v>
      </c>
      <c r="E33" s="478"/>
      <c r="F33" s="477">
        <v>7516.7924895279202</v>
      </c>
      <c r="G33" s="478">
        <v>23.964012053532386</v>
      </c>
      <c r="H33" s="478"/>
      <c r="I33" s="477">
        <v>14358.394501936593</v>
      </c>
      <c r="J33" s="478">
        <v>45.775473966209127</v>
      </c>
      <c r="K33" s="478"/>
      <c r="L33" s="477">
        <v>1803.2048226489237</v>
      </c>
      <c r="M33" s="478">
        <v>5.7487315454228263</v>
      </c>
      <c r="N33" s="478"/>
      <c r="O33" s="471">
        <v>31367.003458087132</v>
      </c>
      <c r="P33" s="472">
        <v>100</v>
      </c>
    </row>
    <row r="34" spans="1:16" ht="18.75" customHeight="1">
      <c r="A34" s="1039" t="s">
        <v>543</v>
      </c>
      <c r="B34" s="1039"/>
      <c r="C34" s="477">
        <v>5397.6806048384642</v>
      </c>
      <c r="D34" s="478">
        <v>27.288490856748133</v>
      </c>
      <c r="E34" s="478"/>
      <c r="F34" s="477">
        <v>5808.9709043220746</v>
      </c>
      <c r="G34" s="478">
        <v>29.367808326341834</v>
      </c>
      <c r="H34" s="478"/>
      <c r="I34" s="477">
        <v>7194.2750184350971</v>
      </c>
      <c r="J34" s="478">
        <v>36.371345849088627</v>
      </c>
      <c r="K34" s="478"/>
      <c r="L34" s="477">
        <v>1379.1361851933334</v>
      </c>
      <c r="M34" s="478">
        <v>6.9723549678214178</v>
      </c>
      <c r="N34" s="478"/>
      <c r="O34" s="471">
        <v>19780.062712788967</v>
      </c>
      <c r="P34" s="472">
        <v>100.00000000000001</v>
      </c>
    </row>
    <row r="35" spans="1:16" ht="18.75" customHeight="1">
      <c r="A35" s="1039" t="s">
        <v>541</v>
      </c>
      <c r="B35" s="1039"/>
      <c r="C35" s="477">
        <v>8447.5584698134498</v>
      </c>
      <c r="D35" s="478">
        <v>24.108224432416687</v>
      </c>
      <c r="E35" s="478"/>
      <c r="F35" s="477">
        <v>9087.3949696915661</v>
      </c>
      <c r="G35" s="478">
        <v>25.934233923115617</v>
      </c>
      <c r="H35" s="478"/>
      <c r="I35" s="477">
        <v>15744.619223022692</v>
      </c>
      <c r="J35" s="478">
        <v>44.933079207199057</v>
      </c>
      <c r="K35" s="478"/>
      <c r="L35" s="477">
        <v>1760.5792719075573</v>
      </c>
      <c r="M35" s="478">
        <v>5.02446243726863</v>
      </c>
      <c r="N35" s="478"/>
      <c r="O35" s="471">
        <v>35040.151934435271</v>
      </c>
      <c r="P35" s="472">
        <v>99.999999999999986</v>
      </c>
    </row>
    <row r="36" spans="1:16" ht="5.0999999999999996" customHeight="1">
      <c r="A36" s="846"/>
      <c r="B36" s="846"/>
      <c r="C36" s="477"/>
      <c r="D36" s="478"/>
      <c r="E36" s="478"/>
      <c r="F36" s="477"/>
      <c r="G36" s="478"/>
      <c r="H36" s="478"/>
      <c r="I36" s="477"/>
      <c r="J36" s="478"/>
      <c r="K36" s="478"/>
      <c r="L36" s="477"/>
      <c r="M36" s="478"/>
      <c r="N36" s="478"/>
      <c r="O36" s="471"/>
      <c r="P36" s="472"/>
    </row>
    <row r="37" spans="1:16" ht="18.75" customHeight="1">
      <c r="A37" s="826" t="s">
        <v>536</v>
      </c>
      <c r="B37" s="677"/>
      <c r="C37" s="477">
        <v>9066.1745457500001</v>
      </c>
      <c r="D37" s="478">
        <v>24.517447815321045</v>
      </c>
      <c r="E37" s="478"/>
      <c r="F37" s="477">
        <v>9299.7391103900009</v>
      </c>
      <c r="G37" s="478">
        <v>25.149071108714814</v>
      </c>
      <c r="H37" s="478"/>
      <c r="I37" s="477">
        <v>16785.489804081295</v>
      </c>
      <c r="J37" s="478">
        <v>45.392614961189473</v>
      </c>
      <c r="K37" s="478"/>
      <c r="L37" s="477">
        <v>1827.05618224</v>
      </c>
      <c r="M37" s="478">
        <v>4.9408661147746793</v>
      </c>
      <c r="N37" s="478"/>
      <c r="O37" s="471">
        <v>36978.459642461297</v>
      </c>
      <c r="P37" s="472">
        <v>100</v>
      </c>
    </row>
    <row r="38" spans="1:16" ht="18.75" customHeight="1">
      <c r="A38" s="826" t="s">
        <v>534</v>
      </c>
      <c r="B38" s="677"/>
      <c r="C38" s="477">
        <v>8734.6160459999992</v>
      </c>
      <c r="D38" s="478">
        <v>24.211303241109128</v>
      </c>
      <c r="E38" s="478"/>
      <c r="F38" s="477">
        <v>8945.2307522800002</v>
      </c>
      <c r="G38" s="478">
        <v>24.795101829842451</v>
      </c>
      <c r="H38" s="478"/>
      <c r="I38" s="477">
        <v>16622.182275650001</v>
      </c>
      <c r="J38" s="478">
        <v>46.074686452766329</v>
      </c>
      <c r="K38" s="478"/>
      <c r="L38" s="477">
        <v>1774.57514277</v>
      </c>
      <c r="M38" s="478">
        <v>4.9189084762820956</v>
      </c>
      <c r="N38" s="478"/>
      <c r="O38" s="471">
        <v>36076.604216699998</v>
      </c>
      <c r="P38" s="472">
        <v>100</v>
      </c>
    </row>
    <row r="39" spans="1:16" ht="18.75" customHeight="1">
      <c r="A39" s="826" t="s">
        <v>530</v>
      </c>
      <c r="B39" s="677"/>
      <c r="C39" s="477">
        <v>8806.9562429899997</v>
      </c>
      <c r="D39" s="478">
        <v>24.518840293262055</v>
      </c>
      <c r="E39" s="478"/>
      <c r="F39" s="477">
        <v>9102.6974094249999</v>
      </c>
      <c r="G39" s="478">
        <v>25.342192905435475</v>
      </c>
      <c r="H39" s="478"/>
      <c r="I39" s="477">
        <v>16074.98829252</v>
      </c>
      <c r="J39" s="478">
        <v>44.753267733568627</v>
      </c>
      <c r="K39" s="478"/>
      <c r="L39" s="477">
        <v>1934.4967160000001</v>
      </c>
      <c r="M39" s="478">
        <v>5.3856990677338361</v>
      </c>
      <c r="N39" s="478"/>
      <c r="O39" s="471">
        <v>35919.138660935001</v>
      </c>
      <c r="P39" s="472">
        <v>100</v>
      </c>
    </row>
    <row r="40" spans="1:16" ht="18.75" customHeight="1">
      <c r="A40" s="535" t="s">
        <v>525</v>
      </c>
      <c r="B40" s="536"/>
      <c r="C40" s="477">
        <v>9144.1412820000005</v>
      </c>
      <c r="D40" s="478">
        <v>24.4512012715129</v>
      </c>
      <c r="E40" s="478"/>
      <c r="F40" s="477">
        <v>10209.857207000001</v>
      </c>
      <c r="G40" s="478">
        <v>27.300898556016378</v>
      </c>
      <c r="H40" s="478"/>
      <c r="I40" s="477">
        <v>16116.630807999998</v>
      </c>
      <c r="J40" s="478">
        <v>43.095460968083664</v>
      </c>
      <c r="K40" s="478"/>
      <c r="L40" s="477">
        <v>1926.8841439999999</v>
      </c>
      <c r="M40" s="478">
        <v>5.1524392043870479</v>
      </c>
      <c r="N40" s="478"/>
      <c r="O40" s="471">
        <v>37397.513441000003</v>
      </c>
      <c r="P40" s="472">
        <v>99.999999999999986</v>
      </c>
    </row>
    <row r="41" spans="1:16" ht="5.0999999999999996" customHeight="1">
      <c r="A41" s="677"/>
      <c r="B41" s="846"/>
      <c r="C41" s="825"/>
      <c r="D41" s="478"/>
      <c r="E41" s="478"/>
      <c r="F41" s="825"/>
      <c r="G41" s="478"/>
      <c r="H41" s="478"/>
      <c r="I41" s="825"/>
      <c r="J41" s="478"/>
      <c r="K41" s="478"/>
      <c r="L41" s="825"/>
      <c r="M41" s="478"/>
      <c r="N41" s="478"/>
      <c r="O41" s="825"/>
      <c r="P41" s="478"/>
    </row>
    <row r="42" spans="1:16" ht="18.75" customHeight="1">
      <c r="A42" s="826" t="s">
        <v>506</v>
      </c>
      <c r="B42" s="677"/>
      <c r="C42" s="678">
        <v>8828.9319609999984</v>
      </c>
      <c r="D42" s="679">
        <v>24.18153443302992</v>
      </c>
      <c r="E42" s="680"/>
      <c r="F42" s="678">
        <v>10362.119450000002</v>
      </c>
      <c r="G42" s="680">
        <v>28.380776903276008</v>
      </c>
      <c r="H42" s="680"/>
      <c r="I42" s="678">
        <v>15559.518505</v>
      </c>
      <c r="J42" s="680">
        <v>42.615917095300375</v>
      </c>
      <c r="K42" s="680"/>
      <c r="L42" s="678">
        <v>1760.4793950000001</v>
      </c>
      <c r="M42" s="680">
        <v>4.8217715683936948</v>
      </c>
      <c r="N42" s="680"/>
      <c r="O42" s="681">
        <v>36511.049311000002</v>
      </c>
      <c r="P42" s="682">
        <v>100</v>
      </c>
    </row>
    <row r="43" spans="1:16" ht="18.75" customHeight="1">
      <c r="A43" s="826" t="s">
        <v>504</v>
      </c>
      <c r="B43" s="677"/>
      <c r="C43" s="678">
        <v>8980.9374113560007</v>
      </c>
      <c r="D43" s="679">
        <v>24.749409106134586</v>
      </c>
      <c r="E43" s="680"/>
      <c r="F43" s="678">
        <v>10117.613439414001</v>
      </c>
      <c r="G43" s="680">
        <v>27.881828223538953</v>
      </c>
      <c r="H43" s="680"/>
      <c r="I43" s="678">
        <v>15462.5941388171</v>
      </c>
      <c r="J43" s="680">
        <v>42.611372360730236</v>
      </c>
      <c r="K43" s="680"/>
      <c r="L43" s="678">
        <v>1726.3371593500001</v>
      </c>
      <c r="M43" s="680">
        <v>4.7573903095962429</v>
      </c>
      <c r="N43" s="680"/>
      <c r="O43" s="681">
        <v>36287.482148937095</v>
      </c>
      <c r="P43" s="682">
        <v>100.00000000000003</v>
      </c>
    </row>
    <row r="44" spans="1:16" ht="18.75" customHeight="1">
      <c r="A44" s="826" t="s">
        <v>501</v>
      </c>
      <c r="B44" s="677"/>
      <c r="C44" s="678">
        <v>8906.1678180000017</v>
      </c>
      <c r="D44" s="679">
        <v>24.999980741731871</v>
      </c>
      <c r="E44" s="680"/>
      <c r="F44" s="678">
        <v>10036.451394800002</v>
      </c>
      <c r="G44" s="680">
        <v>28.172733403722617</v>
      </c>
      <c r="H44" s="680"/>
      <c r="I44" s="678">
        <v>14855.307861000001</v>
      </c>
      <c r="J44" s="680">
        <v>41.699462442972127</v>
      </c>
      <c r="K44" s="680"/>
      <c r="L44" s="678">
        <v>1826.771641</v>
      </c>
      <c r="M44" s="680">
        <v>5.1278234115733925</v>
      </c>
      <c r="N44" s="680"/>
      <c r="O44" s="681">
        <v>35624.698714800004</v>
      </c>
      <c r="P44" s="682">
        <v>100</v>
      </c>
    </row>
    <row r="45" spans="1:16" ht="18.75" customHeight="1">
      <c r="A45" s="535" t="s">
        <v>497</v>
      </c>
      <c r="B45" s="536"/>
      <c r="C45" s="477">
        <v>9875.9412075599994</v>
      </c>
      <c r="D45" s="478">
        <v>26.602628194475532</v>
      </c>
      <c r="E45" s="478"/>
      <c r="F45" s="477">
        <v>10684.690016999999</v>
      </c>
      <c r="G45" s="478">
        <v>28.781138923537736</v>
      </c>
      <c r="H45" s="478"/>
      <c r="I45" s="477">
        <v>14715.383124000002</v>
      </c>
      <c r="J45" s="478">
        <v>39.638537508441701</v>
      </c>
      <c r="K45" s="478"/>
      <c r="L45" s="477">
        <v>1847.916172</v>
      </c>
      <c r="M45" s="478">
        <v>4.9776953735450675</v>
      </c>
      <c r="N45" s="478"/>
      <c r="O45" s="471">
        <v>37123.930520559996</v>
      </c>
      <c r="P45" s="472">
        <v>100</v>
      </c>
    </row>
    <row r="46" spans="1:16" ht="5.0999999999999996" customHeight="1">
      <c r="A46" s="1039"/>
      <c r="B46" s="1045"/>
      <c r="C46" s="477"/>
      <c r="D46" s="478"/>
      <c r="E46" s="478"/>
      <c r="F46" s="477"/>
      <c r="G46" s="478"/>
      <c r="H46" s="478"/>
      <c r="I46" s="477"/>
      <c r="J46" s="478"/>
      <c r="K46" s="478"/>
      <c r="L46" s="477"/>
      <c r="M46" s="478"/>
      <c r="N46" s="478"/>
      <c r="O46" s="471"/>
      <c r="P46" s="472"/>
    </row>
    <row r="47" spans="1:16" ht="18.75" customHeight="1">
      <c r="A47" s="535" t="s">
        <v>495</v>
      </c>
      <c r="B47" s="536"/>
      <c r="C47" s="477">
        <v>9728.1950219999999</v>
      </c>
      <c r="D47" s="478">
        <v>27.733073034844992</v>
      </c>
      <c r="E47" s="478"/>
      <c r="F47" s="477">
        <v>10109.232808679999</v>
      </c>
      <c r="G47" s="478">
        <v>28.819332998089394</v>
      </c>
      <c r="H47" s="478"/>
      <c r="I47" s="477">
        <v>13613.135361999999</v>
      </c>
      <c r="J47" s="478">
        <v>38.808234865131283</v>
      </c>
      <c r="K47" s="478"/>
      <c r="L47" s="477">
        <v>1627.3923219400001</v>
      </c>
      <c r="M47" s="478">
        <v>4.6393591019343354</v>
      </c>
      <c r="N47" s="478"/>
      <c r="O47" s="471">
        <v>35077.95551462</v>
      </c>
      <c r="P47" s="472">
        <v>100</v>
      </c>
    </row>
    <row r="48" spans="1:16" ht="18.75" customHeight="1">
      <c r="A48" s="535" t="s">
        <v>491</v>
      </c>
      <c r="B48" s="536"/>
      <c r="C48" s="477">
        <v>9729.0110168499996</v>
      </c>
      <c r="D48" s="478">
        <v>28.204118002344085</v>
      </c>
      <c r="E48" s="478"/>
      <c r="F48" s="477">
        <v>10079.850474279996</v>
      </c>
      <c r="G48" s="478">
        <v>29.221191314327832</v>
      </c>
      <c r="H48" s="478"/>
      <c r="I48" s="477">
        <v>13141.748233000002</v>
      </c>
      <c r="J48" s="478">
        <v>38.09754324244112</v>
      </c>
      <c r="K48" s="478"/>
      <c r="L48" s="477">
        <v>1544.3920909999999</v>
      </c>
      <c r="M48" s="478">
        <v>4.4771474408869496</v>
      </c>
      <c r="N48" s="478"/>
      <c r="O48" s="471">
        <v>34495.001815130003</v>
      </c>
      <c r="P48" s="472">
        <v>99.999999999999986</v>
      </c>
    </row>
    <row r="49" spans="1:16" ht="18.75" customHeight="1">
      <c r="A49" s="535" t="s">
        <v>488</v>
      </c>
      <c r="B49" s="536"/>
      <c r="C49" s="477">
        <v>9639.3723020000016</v>
      </c>
      <c r="D49" s="478">
        <v>28.49770361802879</v>
      </c>
      <c r="E49" s="478"/>
      <c r="F49" s="477">
        <v>10545.51377</v>
      </c>
      <c r="G49" s="478">
        <v>31.176607407823454</v>
      </c>
      <c r="H49" s="478"/>
      <c r="I49" s="477">
        <v>12018.098061000001</v>
      </c>
      <c r="J49" s="478">
        <v>35.530134729179849</v>
      </c>
      <c r="K49" s="478"/>
      <c r="L49" s="477">
        <v>1622.100271</v>
      </c>
      <c r="M49" s="478">
        <v>4.7955542449679083</v>
      </c>
      <c r="N49" s="478"/>
      <c r="O49" s="471">
        <v>33825.084404000001</v>
      </c>
      <c r="P49" s="472">
        <v>100</v>
      </c>
    </row>
    <row r="50" spans="1:16" ht="15.75" customHeight="1">
      <c r="A50" s="535" t="s">
        <v>483</v>
      </c>
      <c r="B50" s="536"/>
      <c r="C50" s="477">
        <v>10220.469331</v>
      </c>
      <c r="D50" s="478">
        <v>29.156802881176212</v>
      </c>
      <c r="E50" s="478"/>
      <c r="F50" s="477">
        <v>10817.062790999998</v>
      </c>
      <c r="G50" s="478">
        <v>30.858755829722156</v>
      </c>
      <c r="H50" s="478"/>
      <c r="I50" s="477">
        <v>12313.860331190001</v>
      </c>
      <c r="J50" s="478">
        <v>35.128797587978603</v>
      </c>
      <c r="K50" s="478"/>
      <c r="L50" s="477">
        <v>1702.0713050000002</v>
      </c>
      <c r="M50" s="478">
        <v>4.8556437011230402</v>
      </c>
      <c r="N50" s="478"/>
      <c r="O50" s="471">
        <v>35053.463758189995</v>
      </c>
      <c r="P50" s="472">
        <v>100.00000000000001</v>
      </c>
    </row>
    <row r="51" spans="1:16" ht="12" hidden="1" customHeight="1">
      <c r="A51" s="1039"/>
      <c r="B51" s="1045"/>
      <c r="C51" s="477"/>
      <c r="D51" s="478"/>
      <c r="E51" s="478"/>
      <c r="F51" s="477"/>
      <c r="G51" s="478"/>
      <c r="H51" s="478"/>
      <c r="I51" s="477"/>
      <c r="J51" s="478"/>
      <c r="K51" s="478"/>
      <c r="L51" s="477"/>
      <c r="M51" s="478"/>
      <c r="N51" s="478"/>
      <c r="O51" s="471"/>
      <c r="P51" s="472"/>
    </row>
    <row r="52" spans="1:16" ht="12" hidden="1" customHeight="1">
      <c r="A52" s="909"/>
      <c r="B52" s="910"/>
      <c r="C52" s="910"/>
      <c r="D52" s="911"/>
      <c r="E52" s="911"/>
      <c r="F52" s="910"/>
      <c r="G52" s="911"/>
      <c r="H52" s="911"/>
      <c r="I52" s="910"/>
      <c r="J52" s="911"/>
      <c r="K52" s="911"/>
      <c r="L52" s="910"/>
      <c r="M52" s="911"/>
      <c r="N52" s="911"/>
      <c r="O52" s="910"/>
      <c r="P52" s="911"/>
    </row>
    <row r="53" spans="1:16" ht="16.5" customHeight="1" thickBot="1">
      <c r="A53" s="827"/>
      <c r="B53" s="828"/>
      <c r="C53" s="828"/>
      <c r="D53" s="829"/>
      <c r="E53" s="829"/>
      <c r="F53" s="828"/>
      <c r="G53" s="829"/>
      <c r="H53" s="829"/>
      <c r="I53" s="828"/>
      <c r="J53" s="829"/>
      <c r="K53" s="829"/>
      <c r="L53" s="828"/>
      <c r="M53" s="829"/>
      <c r="N53" s="829"/>
      <c r="O53" s="828"/>
      <c r="P53" s="829"/>
    </row>
  </sheetData>
  <mergeCells count="17">
    <mergeCell ref="A51:B51"/>
    <mergeCell ref="A46:B46"/>
    <mergeCell ref="O5:P5"/>
    <mergeCell ref="O6:P6"/>
    <mergeCell ref="A35:B35"/>
    <mergeCell ref="A24:B24"/>
    <mergeCell ref="A34:B34"/>
    <mergeCell ref="A33:B33"/>
    <mergeCell ref="A32:B32"/>
    <mergeCell ref="A30:B30"/>
    <mergeCell ref="A29:B29"/>
    <mergeCell ref="A28:B28"/>
    <mergeCell ref="A27:B27"/>
    <mergeCell ref="A25:B25"/>
    <mergeCell ref="A1:A2"/>
    <mergeCell ref="B1:P1"/>
    <mergeCell ref="B2:P2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6</vt:lpstr>
      <vt:lpstr>p23 Jadual 7</vt:lpstr>
      <vt:lpstr>Jad 5&amp;6 %changeguna unt carta2</vt:lpstr>
      <vt:lpstr>p24 Jadual 7</vt:lpstr>
      <vt:lpstr>p25 Jadual 8.</vt:lpstr>
      <vt:lpstr>p26 Jadual 8.</vt:lpstr>
      <vt:lpstr>p27 Jadual 8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6'!Print_Area</vt:lpstr>
      <vt:lpstr>'p23 Jadual 7'!Print_Area</vt:lpstr>
      <vt:lpstr>'p24 Jadual 7'!Print_Area</vt:lpstr>
      <vt:lpstr>'p25 Jadual 8.'!Print_Area</vt:lpstr>
      <vt:lpstr>'p26 Jadual 8.'!Print_Area</vt:lpstr>
      <vt:lpstr>'p27 Jadual 8'!Print_Area</vt:lpstr>
      <vt:lpstr>'p23 Jadual 7'!Print_Titles</vt:lpstr>
    </vt:vector>
  </TitlesOfParts>
  <Company>jp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Shahida Mohd Shatibi</cp:lastModifiedBy>
  <cp:lastPrinted>2022-08-08T04:50:46Z</cp:lastPrinted>
  <dcterms:created xsi:type="dcterms:W3CDTF">2010-10-27T02:48:29Z</dcterms:created>
  <dcterms:modified xsi:type="dcterms:W3CDTF">2022-08-09T02:58:53Z</dcterms:modified>
</cp:coreProperties>
</file>